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18615" windowHeight="6600" firstSheet="1" activeTab="4"/>
  </bookViews>
  <sheets>
    <sheet name="Inversión y Financiación" sheetId="1" r:id="rId1"/>
    <sheet name="Previsión de Tesorería" sheetId="2" r:id="rId2"/>
    <sheet name="Acumulado Tesorería 2 años" sheetId="3" r:id="rId3"/>
    <sheet name="Cuenta de Resultados" sheetId="4" r:id="rId4"/>
    <sheet name="Resumen Operac. Préstamos" sheetId="5" r:id="rId5"/>
  </sheets>
  <definedNames>
    <definedName name="Print_Area" localSheetId="4">'Resumen Operac. Préstamos'!$A$1:$Q$69</definedName>
    <definedName name="Print_Titles" localSheetId="4">'Resumen Operac. Préstamos'!$A:$A</definedName>
  </definedNames>
  <calcPr calcId="145621"/>
</workbook>
</file>

<file path=xl/calcChain.xml><?xml version="1.0" encoding="utf-8"?>
<calcChain xmlns="http://schemas.openxmlformats.org/spreadsheetml/2006/main">
  <c r="C69" i="5" l="1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K19" i="5"/>
  <c r="K17" i="5"/>
  <c r="D20" i="5" s="1"/>
  <c r="D11" i="5"/>
  <c r="E28" i="4"/>
  <c r="C28" i="4"/>
  <c r="C22" i="4"/>
  <c r="E21" i="4"/>
  <c r="Q51" i="2"/>
  <c r="E25" i="3" s="1"/>
  <c r="E29" i="4" s="1"/>
  <c r="Q49" i="2"/>
  <c r="E23" i="3" s="1"/>
  <c r="E24" i="4" s="1"/>
  <c r="Q48" i="2"/>
  <c r="E22" i="3" s="1"/>
  <c r="E25" i="4" s="1"/>
  <c r="Q47" i="2"/>
  <c r="E21" i="3" s="1"/>
  <c r="E23" i="4" s="1"/>
  <c r="Q46" i="2"/>
  <c r="E20" i="3" s="1"/>
  <c r="Q45" i="2"/>
  <c r="E19" i="3" s="1"/>
  <c r="E30" i="4" s="1"/>
  <c r="Q44" i="2"/>
  <c r="E18" i="3" s="1"/>
  <c r="Q43" i="2"/>
  <c r="E17" i="3" s="1"/>
  <c r="E27" i="4" s="1"/>
  <c r="Q42" i="2"/>
  <c r="E16" i="3" s="1"/>
  <c r="E22" i="4" s="1"/>
  <c r="Q41" i="2"/>
  <c r="E15" i="3" s="1"/>
  <c r="E26" i="4" s="1"/>
  <c r="Q40" i="2"/>
  <c r="E14" i="3" s="1"/>
  <c r="E19" i="4" s="1"/>
  <c r="Q39" i="2"/>
  <c r="E13" i="3" s="1"/>
  <c r="E18" i="4" s="1"/>
  <c r="Q38" i="2"/>
  <c r="E12" i="3" s="1"/>
  <c r="O37" i="2"/>
  <c r="N37" i="2"/>
  <c r="M37" i="2"/>
  <c r="L37" i="2"/>
  <c r="K37" i="2"/>
  <c r="J37" i="2"/>
  <c r="I37" i="2"/>
  <c r="H37" i="2"/>
  <c r="G37" i="2"/>
  <c r="F37" i="2"/>
  <c r="E37" i="2"/>
  <c r="D37" i="2"/>
  <c r="Q36" i="2"/>
  <c r="E10" i="3" s="1"/>
  <c r="E11" i="4" s="1"/>
  <c r="Q35" i="2"/>
  <c r="E9" i="3" s="1"/>
  <c r="E10" i="4" s="1"/>
  <c r="Q34" i="2"/>
  <c r="E8" i="3" s="1"/>
  <c r="E9" i="4" s="1"/>
  <c r="Q33" i="2"/>
  <c r="E7" i="3" s="1"/>
  <c r="E26" i="2"/>
  <c r="Q25" i="2"/>
  <c r="D25" i="3" s="1"/>
  <c r="C29" i="4" s="1"/>
  <c r="N24" i="2"/>
  <c r="N26" i="2" s="1"/>
  <c r="E24" i="2"/>
  <c r="Q23" i="2"/>
  <c r="D23" i="3" s="1"/>
  <c r="C24" i="4" s="1"/>
  <c r="Q22" i="2"/>
  <c r="D22" i="3" s="1"/>
  <c r="C25" i="4" s="1"/>
  <c r="Q21" i="2"/>
  <c r="D21" i="3" s="1"/>
  <c r="C23" i="4" s="1"/>
  <c r="Q20" i="2"/>
  <c r="D20" i="3" s="1"/>
  <c r="Q19" i="2"/>
  <c r="D19" i="3" s="1"/>
  <c r="C30" i="4" s="1"/>
  <c r="Q18" i="2"/>
  <c r="D18" i="3" s="1"/>
  <c r="Q17" i="2"/>
  <c r="D17" i="3" s="1"/>
  <c r="C27" i="4" s="1"/>
  <c r="Q16" i="2"/>
  <c r="D16" i="3" s="1"/>
  <c r="C21" i="4" s="1"/>
  <c r="Q15" i="2"/>
  <c r="D15" i="3" s="1"/>
  <c r="C26" i="4" s="1"/>
  <c r="Q14" i="2"/>
  <c r="D14" i="3" s="1"/>
  <c r="C19" i="4" s="1"/>
  <c r="Q13" i="2"/>
  <c r="D13" i="3" s="1"/>
  <c r="C18" i="4" s="1"/>
  <c r="Q12" i="2"/>
  <c r="D12" i="3" s="1"/>
  <c r="O11" i="2"/>
  <c r="N11" i="2"/>
  <c r="M11" i="2"/>
  <c r="L11" i="2"/>
  <c r="K11" i="2"/>
  <c r="J11" i="2"/>
  <c r="I11" i="2"/>
  <c r="H11" i="2"/>
  <c r="G11" i="2"/>
  <c r="F11" i="2"/>
  <c r="E11" i="2"/>
  <c r="E27" i="2" s="1"/>
  <c r="D11" i="2"/>
  <c r="Q10" i="2"/>
  <c r="D10" i="3" s="1"/>
  <c r="C11" i="4" s="1"/>
  <c r="Q9" i="2"/>
  <c r="D9" i="3" s="1"/>
  <c r="C10" i="4" s="1"/>
  <c r="Q8" i="2"/>
  <c r="D8" i="3" s="1"/>
  <c r="C9" i="4" s="1"/>
  <c r="Q7" i="2"/>
  <c r="D7" i="3" s="1"/>
  <c r="C55" i="1"/>
  <c r="F55" i="1" s="1"/>
  <c r="C54" i="1"/>
  <c r="F54" i="1" s="1"/>
  <c r="C53" i="1"/>
  <c r="F53" i="1" s="1"/>
  <c r="C52" i="1"/>
  <c r="F52" i="1" s="1"/>
  <c r="C51" i="1"/>
  <c r="F51" i="1" s="1"/>
  <c r="C50" i="1"/>
  <c r="F50" i="1" s="1"/>
  <c r="C48" i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2" i="1"/>
  <c r="F42" i="1" s="1"/>
  <c r="C41" i="1"/>
  <c r="F41" i="1" s="1"/>
  <c r="C40" i="1"/>
  <c r="F40" i="1" s="1"/>
  <c r="C39" i="1"/>
  <c r="C49" i="1" s="1"/>
  <c r="C33" i="1"/>
  <c r="C30" i="1"/>
  <c r="C27" i="1"/>
  <c r="C19" i="1"/>
  <c r="C34" i="1" s="1"/>
  <c r="G12" i="1"/>
  <c r="G42" i="1" l="1"/>
  <c r="H42" i="1" s="1"/>
  <c r="G51" i="1"/>
  <c r="H51" i="1" s="1"/>
  <c r="G43" i="1"/>
  <c r="H43" i="1" s="1"/>
  <c r="G47" i="1"/>
  <c r="H47" i="1"/>
  <c r="G52" i="1"/>
  <c r="H52" i="1"/>
  <c r="C8" i="4"/>
  <c r="D11" i="3"/>
  <c r="C15" i="4"/>
  <c r="C20" i="4"/>
  <c r="E11" i="3"/>
  <c r="E8" i="4"/>
  <c r="G44" i="1"/>
  <c r="H44" i="1" s="1"/>
  <c r="G40" i="1"/>
  <c r="H40" i="1" s="1"/>
  <c r="G48" i="1"/>
  <c r="H48" i="1"/>
  <c r="G53" i="1"/>
  <c r="H53" i="1"/>
  <c r="C17" i="4"/>
  <c r="H41" i="1"/>
  <c r="G41" i="1"/>
  <c r="H45" i="1"/>
  <c r="G45" i="1"/>
  <c r="G50" i="1"/>
  <c r="F56" i="1"/>
  <c r="G54" i="1"/>
  <c r="H54" i="1"/>
  <c r="N27" i="2"/>
  <c r="G55" i="1"/>
  <c r="H55" i="1" s="1"/>
  <c r="F39" i="1"/>
  <c r="E20" i="4"/>
  <c r="C56" i="1"/>
  <c r="E17" i="4"/>
  <c r="E15" i="4"/>
  <c r="Q11" i="2"/>
  <c r="Q37" i="2"/>
  <c r="D12" i="5"/>
  <c r="G9" i="5"/>
  <c r="D14" i="5"/>
  <c r="D69" i="5"/>
  <c r="D10" i="5"/>
  <c r="D16" i="5"/>
  <c r="D19" i="5"/>
  <c r="D17" i="5"/>
  <c r="D13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15" i="5"/>
  <c r="D18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M50" i="2" l="1"/>
  <c r="M52" i="2" s="1"/>
  <c r="M53" i="2" s="1"/>
  <c r="E50" i="2"/>
  <c r="E52" i="2" s="1"/>
  <c r="E53" i="2" s="1"/>
  <c r="O24" i="2"/>
  <c r="O26" i="2" s="1"/>
  <c r="O27" i="2" s="1"/>
  <c r="K13" i="5"/>
  <c r="J50" i="2"/>
  <c r="J52" i="2" s="1"/>
  <c r="J53" i="2" s="1"/>
  <c r="K11" i="5"/>
  <c r="K24" i="2"/>
  <c r="K26" i="2" s="1"/>
  <c r="K27" i="2" s="1"/>
  <c r="E14" i="4"/>
  <c r="F17" i="4"/>
  <c r="E33" i="4"/>
  <c r="C33" i="4"/>
  <c r="F8" i="4"/>
  <c r="E7" i="4"/>
  <c r="K5" i="4"/>
  <c r="L24" i="2"/>
  <c r="L26" i="2" s="1"/>
  <c r="L27" i="2" s="1"/>
  <c r="H50" i="2"/>
  <c r="H52" i="2" s="1"/>
  <c r="H53" i="2" s="1"/>
  <c r="M24" i="2"/>
  <c r="M26" i="2" s="1"/>
  <c r="M27" i="2" s="1"/>
  <c r="H24" i="2"/>
  <c r="H26" i="2" s="1"/>
  <c r="H27" i="2" s="1"/>
  <c r="G56" i="1"/>
  <c r="C14" i="4"/>
  <c r="K50" i="2"/>
  <c r="K52" i="2" s="1"/>
  <c r="K53" i="2" s="1"/>
  <c r="I50" i="2"/>
  <c r="I52" i="2" s="1"/>
  <c r="I53" i="2" s="1"/>
  <c r="I24" i="2"/>
  <c r="I26" i="2" s="1"/>
  <c r="I27" i="2" s="1"/>
  <c r="K12" i="5"/>
  <c r="N50" i="2"/>
  <c r="N52" i="2" s="1"/>
  <c r="N53" i="2" s="1"/>
  <c r="F50" i="2"/>
  <c r="F52" i="2" s="1"/>
  <c r="F53" i="2" s="1"/>
  <c r="K10" i="5"/>
  <c r="J24" i="2"/>
  <c r="J26" i="2" s="1"/>
  <c r="J27" i="2" s="1"/>
  <c r="E10" i="5"/>
  <c r="D20" i="4"/>
  <c r="I5" i="4"/>
  <c r="C7" i="4"/>
  <c r="O50" i="2"/>
  <c r="O52" i="2" s="1"/>
  <c r="O53" i="2" s="1"/>
  <c r="G50" i="2"/>
  <c r="G52" i="2" s="1"/>
  <c r="G53" i="2" s="1"/>
  <c r="L50" i="2"/>
  <c r="L52" i="2" s="1"/>
  <c r="L53" i="2" s="1"/>
  <c r="D50" i="2"/>
  <c r="G24" i="2"/>
  <c r="G26" i="2" s="1"/>
  <c r="G27" i="2" s="1"/>
  <c r="K9" i="5"/>
  <c r="F10" i="5"/>
  <c r="G10" i="5" s="1"/>
  <c r="D24" i="2"/>
  <c r="F24" i="2"/>
  <c r="F26" i="2" s="1"/>
  <c r="F27" i="2" s="1"/>
  <c r="F49" i="1"/>
  <c r="G39" i="1"/>
  <c r="G49" i="1" s="1"/>
  <c r="G57" i="1" s="1"/>
  <c r="H50" i="1"/>
  <c r="H56" i="1" s="1"/>
  <c r="G11" i="5" l="1"/>
  <c r="E11" i="5"/>
  <c r="F11" i="5" s="1"/>
  <c r="E34" i="4"/>
  <c r="F34" i="4" s="1"/>
  <c r="C34" i="4"/>
  <c r="D34" i="4" s="1"/>
  <c r="D33" i="4"/>
  <c r="C32" i="4"/>
  <c r="F33" i="4"/>
  <c r="E32" i="4"/>
  <c r="F14" i="4"/>
  <c r="E13" i="4"/>
  <c r="F13" i="4" s="1"/>
  <c r="D52" i="2"/>
  <c r="Q50" i="2"/>
  <c r="E24" i="3" s="1"/>
  <c r="E26" i="3" s="1"/>
  <c r="E27" i="3" s="1"/>
  <c r="D39" i="4"/>
  <c r="D16" i="4"/>
  <c r="D36" i="4"/>
  <c r="D40" i="4"/>
  <c r="D12" i="4"/>
  <c r="D11" i="4"/>
  <c r="D21" i="4"/>
  <c r="D23" i="4"/>
  <c r="D18" i="4"/>
  <c r="D25" i="4"/>
  <c r="D22" i="4"/>
  <c r="D28" i="4"/>
  <c r="D9" i="4"/>
  <c r="D29" i="4"/>
  <c r="D26" i="4"/>
  <c r="D30" i="4"/>
  <c r="D27" i="4"/>
  <c r="D10" i="4"/>
  <c r="D19" i="4"/>
  <c r="D24" i="4"/>
  <c r="D17" i="4"/>
  <c r="H39" i="1"/>
  <c r="H49" i="1" s="1"/>
  <c r="H57" i="1" s="1"/>
  <c r="Q24" i="2"/>
  <c r="D24" i="3" s="1"/>
  <c r="D26" i="3" s="1"/>
  <c r="D27" i="3" s="1"/>
  <c r="D26" i="2"/>
  <c r="D8" i="4"/>
  <c r="D14" i="4"/>
  <c r="C13" i="4"/>
  <c r="D13" i="4" s="1"/>
  <c r="F39" i="4"/>
  <c r="F16" i="4"/>
  <c r="E31" i="4"/>
  <c r="F40" i="4"/>
  <c r="F36" i="4"/>
  <c r="F12" i="4"/>
  <c r="F11" i="4"/>
  <c r="F27" i="4"/>
  <c r="F30" i="4"/>
  <c r="F9" i="4"/>
  <c r="F23" i="4"/>
  <c r="F24" i="4"/>
  <c r="F10" i="4"/>
  <c r="F22" i="4"/>
  <c r="F18" i="4"/>
  <c r="F29" i="4"/>
  <c r="F19" i="4"/>
  <c r="F21" i="4"/>
  <c r="F25" i="4"/>
  <c r="F26" i="4"/>
  <c r="F28" i="4"/>
  <c r="F20" i="4"/>
  <c r="F15" i="4"/>
  <c r="H10" i="5"/>
  <c r="H11" i="5" s="1"/>
  <c r="D15" i="4"/>
  <c r="F31" i="4" l="1"/>
  <c r="E35" i="4"/>
  <c r="Q26" i="2"/>
  <c r="D27" i="2"/>
  <c r="C31" i="4"/>
  <c r="D32" i="4"/>
  <c r="I6" i="4"/>
  <c r="Q52" i="2"/>
  <c r="D53" i="2"/>
  <c r="Q53" i="2" s="1"/>
  <c r="F32" i="4"/>
  <c r="K6" i="4"/>
  <c r="E12" i="5"/>
  <c r="F12" i="5" l="1"/>
  <c r="D28" i="2"/>
  <c r="E6" i="2" s="1"/>
  <c r="E28" i="2" s="1"/>
  <c r="F6" i="2" s="1"/>
  <c r="F28" i="2" s="1"/>
  <c r="G6" i="2" s="1"/>
  <c r="G28" i="2" s="1"/>
  <c r="H6" i="2" s="1"/>
  <c r="H28" i="2" s="1"/>
  <c r="I6" i="2" s="1"/>
  <c r="I28" i="2" s="1"/>
  <c r="J6" i="2" s="1"/>
  <c r="J28" i="2" s="1"/>
  <c r="K6" i="2" s="1"/>
  <c r="K28" i="2" s="1"/>
  <c r="L6" i="2" s="1"/>
  <c r="L28" i="2" s="1"/>
  <c r="M6" i="2" s="1"/>
  <c r="M28" i="2" s="1"/>
  <c r="N6" i="2" s="1"/>
  <c r="N28" i="2" s="1"/>
  <c r="O6" i="2" s="1"/>
  <c r="O28" i="2" s="1"/>
  <c r="D32" i="2" s="1"/>
  <c r="D54" i="2" s="1"/>
  <c r="E32" i="2" s="1"/>
  <c r="E54" i="2" s="1"/>
  <c r="F32" i="2" s="1"/>
  <c r="F54" i="2" s="1"/>
  <c r="G32" i="2" s="1"/>
  <c r="G54" i="2" s="1"/>
  <c r="H32" i="2" s="1"/>
  <c r="H54" i="2" s="1"/>
  <c r="I32" i="2" s="1"/>
  <c r="I54" i="2" s="1"/>
  <c r="J32" i="2" s="1"/>
  <c r="J54" i="2" s="1"/>
  <c r="K32" i="2" s="1"/>
  <c r="K54" i="2" s="1"/>
  <c r="L32" i="2" s="1"/>
  <c r="L54" i="2" s="1"/>
  <c r="M32" i="2" s="1"/>
  <c r="M54" i="2" s="1"/>
  <c r="N32" i="2" s="1"/>
  <c r="N54" i="2" s="1"/>
  <c r="O32" i="2" s="1"/>
  <c r="O54" i="2" s="1"/>
  <c r="Q27" i="2"/>
  <c r="F35" i="4"/>
  <c r="D31" i="4"/>
  <c r="C35" i="4"/>
  <c r="H12" i="5" l="1"/>
  <c r="G12" i="5"/>
  <c r="D35" i="4"/>
  <c r="E13" i="5" l="1"/>
  <c r="F13" i="5" l="1"/>
  <c r="G13" i="5" l="1"/>
  <c r="H13" i="5"/>
  <c r="E14" i="5" l="1"/>
  <c r="F14" i="5" l="1"/>
  <c r="H14" i="5" l="1"/>
  <c r="G14" i="5"/>
  <c r="E15" i="5" l="1"/>
  <c r="F15" i="5" s="1"/>
  <c r="G15" i="5" s="1"/>
  <c r="G16" i="5" l="1"/>
  <c r="E16" i="5"/>
  <c r="F16" i="5" s="1"/>
  <c r="H15" i="5"/>
  <c r="H16" i="5" s="1"/>
  <c r="E17" i="5" l="1"/>
  <c r="F17" i="5" s="1"/>
  <c r="G17" i="5" s="1"/>
  <c r="E18" i="5" l="1"/>
  <c r="F18" i="5" s="1"/>
  <c r="G18" i="5" s="1"/>
  <c r="H17" i="5"/>
  <c r="H18" i="5" s="1"/>
  <c r="E19" i="5" l="1"/>
  <c r="F19" i="5" s="1"/>
  <c r="G19" i="5" s="1"/>
  <c r="E20" i="5" l="1"/>
  <c r="F20" i="5" s="1"/>
  <c r="G20" i="5" s="1"/>
  <c r="H19" i="5"/>
  <c r="H20" i="5" s="1"/>
  <c r="E21" i="5" l="1"/>
  <c r="F21" i="5" l="1"/>
  <c r="L9" i="5"/>
  <c r="C37" i="4" s="1"/>
  <c r="M9" i="5" l="1"/>
  <c r="G21" i="5"/>
  <c r="H21" i="5"/>
  <c r="D37" i="4"/>
  <c r="C38" i="4"/>
  <c r="D38" i="4" l="1"/>
  <c r="C41" i="4"/>
  <c r="N9" i="5"/>
  <c r="E22" i="5"/>
  <c r="D41" i="4" l="1"/>
  <c r="C42" i="4"/>
  <c r="F22" i="5"/>
  <c r="H22" i="5" l="1"/>
  <c r="G22" i="5"/>
  <c r="D42" i="4"/>
  <c r="I7" i="4"/>
  <c r="I8" i="4" s="1"/>
  <c r="I9" i="4" s="1"/>
  <c r="C43" i="4"/>
  <c r="D43" i="4" s="1"/>
  <c r="E23" i="5" l="1"/>
  <c r="F23" i="5" l="1"/>
  <c r="G23" i="5" l="1"/>
  <c r="H23" i="5"/>
  <c r="E24" i="5" l="1"/>
  <c r="F24" i="5" l="1"/>
  <c r="H24" i="5" l="1"/>
  <c r="G24" i="5"/>
  <c r="E25" i="5" l="1"/>
  <c r="F25" i="5" l="1"/>
  <c r="G25" i="5" l="1"/>
  <c r="H25" i="5"/>
  <c r="E26" i="5" l="1"/>
  <c r="F26" i="5" l="1"/>
  <c r="H26" i="5" l="1"/>
  <c r="G26" i="5"/>
  <c r="E27" i="5" l="1"/>
  <c r="F27" i="5" s="1"/>
  <c r="G27" i="5"/>
  <c r="H27" i="5"/>
  <c r="H28" i="5" l="1"/>
  <c r="E28" i="5"/>
  <c r="F28" i="5" s="1"/>
  <c r="G28" i="5" s="1"/>
  <c r="G29" i="5" l="1"/>
  <c r="E29" i="5"/>
  <c r="F29" i="5" s="1"/>
  <c r="H29" i="5"/>
  <c r="E30" i="5" l="1"/>
  <c r="F30" i="5" s="1"/>
  <c r="G30" i="5" s="1"/>
  <c r="E31" i="5" l="1"/>
  <c r="F31" i="5" s="1"/>
  <c r="G31" i="5"/>
  <c r="H30" i="5"/>
  <c r="H31" i="5" s="1"/>
  <c r="H32" i="5" l="1"/>
  <c r="E32" i="5"/>
  <c r="F32" i="5" s="1"/>
  <c r="G32" i="5" s="1"/>
  <c r="E33" i="5" l="1"/>
  <c r="F33" i="5" l="1"/>
  <c r="L10" i="5"/>
  <c r="E37" i="4" s="1"/>
  <c r="F37" i="4" l="1"/>
  <c r="E38" i="4"/>
  <c r="M10" i="5"/>
  <c r="H33" i="5"/>
  <c r="G33" i="5"/>
  <c r="F38" i="4" l="1"/>
  <c r="E41" i="4"/>
  <c r="N10" i="5"/>
  <c r="E34" i="5"/>
  <c r="F41" i="4" l="1"/>
  <c r="E42" i="4"/>
  <c r="F34" i="5"/>
  <c r="H34" i="5" l="1"/>
  <c r="G34" i="5"/>
  <c r="F42" i="4"/>
  <c r="K7" i="4"/>
  <c r="K8" i="4" s="1"/>
  <c r="K9" i="4" s="1"/>
  <c r="E43" i="4"/>
  <c r="F43" i="4" s="1"/>
  <c r="E35" i="5" l="1"/>
  <c r="F35" i="5" l="1"/>
  <c r="G35" i="5" l="1"/>
  <c r="H35" i="5"/>
  <c r="E36" i="5" l="1"/>
  <c r="F36" i="5" l="1"/>
  <c r="G36" i="5" l="1"/>
  <c r="H36" i="5"/>
  <c r="E37" i="5" l="1"/>
  <c r="F37" i="5" l="1"/>
  <c r="G37" i="5" l="1"/>
  <c r="H37" i="5"/>
  <c r="E38" i="5" l="1"/>
  <c r="F38" i="5" l="1"/>
  <c r="H38" i="5" l="1"/>
  <c r="G38" i="5"/>
  <c r="E39" i="5" l="1"/>
  <c r="F39" i="5" s="1"/>
  <c r="G39" i="5"/>
  <c r="H39" i="5"/>
  <c r="E40" i="5" l="1"/>
  <c r="F40" i="5" s="1"/>
  <c r="H40" i="5" s="1"/>
  <c r="G40" i="5" l="1"/>
  <c r="E41" i="5" l="1"/>
  <c r="F41" i="5" s="1"/>
  <c r="H41" i="5" s="1"/>
  <c r="G41" i="5" l="1"/>
  <c r="G42" i="5" l="1"/>
  <c r="E42" i="5"/>
  <c r="F42" i="5" s="1"/>
  <c r="H42" i="5" s="1"/>
  <c r="E43" i="5" l="1"/>
  <c r="F43" i="5" s="1"/>
  <c r="G43" i="5" s="1"/>
  <c r="E44" i="5" l="1"/>
  <c r="F44" i="5" s="1"/>
  <c r="G44" i="5" s="1"/>
  <c r="H43" i="5"/>
  <c r="H44" i="5" s="1"/>
  <c r="E45" i="5" l="1"/>
  <c r="F45" i="5" l="1"/>
  <c r="L11" i="5"/>
  <c r="M11" i="5" l="1"/>
  <c r="G45" i="5"/>
  <c r="H45" i="5"/>
  <c r="N11" i="5" l="1"/>
  <c r="E46" i="5"/>
  <c r="F46" i="5" l="1"/>
  <c r="G46" i="5" l="1"/>
  <c r="H46" i="5"/>
  <c r="E47" i="5" l="1"/>
  <c r="F47" i="5" l="1"/>
  <c r="G47" i="5" l="1"/>
  <c r="H47" i="5"/>
  <c r="E48" i="5" l="1"/>
  <c r="F48" i="5" l="1"/>
  <c r="G48" i="5" l="1"/>
  <c r="H48" i="5"/>
  <c r="E49" i="5" l="1"/>
  <c r="F49" i="5" l="1"/>
  <c r="H49" i="5" l="1"/>
  <c r="G49" i="5"/>
  <c r="E50" i="5" l="1"/>
  <c r="F50" i="5" l="1"/>
  <c r="G50" i="5" l="1"/>
  <c r="H50" i="5"/>
  <c r="H51" i="5" l="1"/>
  <c r="E51" i="5"/>
  <c r="F51" i="5" s="1"/>
  <c r="G51" i="5"/>
  <c r="G52" i="5" l="1"/>
  <c r="E52" i="5"/>
  <c r="F52" i="5" s="1"/>
  <c r="H52" i="5"/>
  <c r="H53" i="5" l="1"/>
  <c r="E53" i="5"/>
  <c r="F53" i="5" s="1"/>
  <c r="G53" i="5" s="1"/>
  <c r="E54" i="5" l="1"/>
  <c r="F54" i="5" s="1"/>
  <c r="G54" i="5" s="1"/>
  <c r="H54" i="5"/>
  <c r="E55" i="5" l="1"/>
  <c r="F55" i="5" s="1"/>
  <c r="G55" i="5" s="1"/>
  <c r="G56" i="5" l="1"/>
  <c r="E56" i="5"/>
  <c r="F56" i="5" s="1"/>
  <c r="H55" i="5"/>
  <c r="H56" i="5" s="1"/>
  <c r="E57" i="5" l="1"/>
  <c r="F57" i="5" l="1"/>
  <c r="L12" i="5"/>
  <c r="M12" i="5" l="1"/>
  <c r="H57" i="5"/>
  <c r="G57" i="5"/>
  <c r="E58" i="5" l="1"/>
  <c r="N12" i="5"/>
  <c r="F58" i="5" l="1"/>
  <c r="H58" i="5" l="1"/>
  <c r="G58" i="5"/>
  <c r="E59" i="5" l="1"/>
  <c r="F59" i="5" l="1"/>
  <c r="H59" i="5" l="1"/>
  <c r="G59" i="5"/>
  <c r="E60" i="5" l="1"/>
  <c r="F60" i="5" l="1"/>
  <c r="G60" i="5" l="1"/>
  <c r="H60" i="5"/>
  <c r="E61" i="5" l="1"/>
  <c r="F61" i="5" l="1"/>
  <c r="G61" i="5" l="1"/>
  <c r="H61" i="5"/>
  <c r="E62" i="5" l="1"/>
  <c r="F62" i="5" l="1"/>
  <c r="H62" i="5" l="1"/>
  <c r="G62" i="5"/>
  <c r="E63" i="5" l="1"/>
  <c r="F63" i="5" s="1"/>
  <c r="G63" i="5"/>
  <c r="H63" i="5"/>
  <c r="E64" i="5" l="1"/>
  <c r="F64" i="5" s="1"/>
  <c r="H64" i="5" s="1"/>
  <c r="G64" i="5" l="1"/>
  <c r="E65" i="5" l="1"/>
  <c r="F65" i="5" s="1"/>
  <c r="H65" i="5" s="1"/>
  <c r="G65" i="5" l="1"/>
  <c r="E66" i="5" l="1"/>
  <c r="F66" i="5" s="1"/>
  <c r="H66" i="5" s="1"/>
  <c r="G66" i="5" l="1"/>
  <c r="E67" i="5" l="1"/>
  <c r="F67" i="5" s="1"/>
  <c r="H67" i="5" s="1"/>
  <c r="G67" i="5" l="1"/>
  <c r="E68" i="5" l="1"/>
  <c r="F68" i="5" s="1"/>
  <c r="H68" i="5" s="1"/>
  <c r="G68" i="5" l="1"/>
  <c r="E69" i="5" l="1"/>
  <c r="F69" i="5" l="1"/>
  <c r="L13" i="5"/>
  <c r="M13" i="5" l="1"/>
  <c r="H69" i="5"/>
  <c r="G69" i="5"/>
  <c r="N13" i="5" s="1"/>
</calcChain>
</file>

<file path=xl/comments1.xml><?xml version="1.0" encoding="utf-8"?>
<comments xmlns="http://schemas.openxmlformats.org/spreadsheetml/2006/main">
  <authors>
    <author/>
  </authors>
  <commentList>
    <comment ref="B24" authorId="0">
      <text>
        <r>
          <rPr>
            <sz val="10"/>
            <color rgb="FF000000"/>
            <rFont val="Arial"/>
          </rPr>
          <t>Las fianzas no se amortizan.</t>
        </r>
      </text>
    </comment>
    <comment ref="D38" authorId="0">
      <text>
        <r>
          <rPr>
            <sz val="10"/>
            <color rgb="FF000000"/>
            <rFont val="Arial"/>
          </rPr>
          <t>Los porcentajes predeterminados en las celdas de esta columna, no coinciden con los previstos (en Creación de Nueva Empresa) o con los previstos y/o reales (en Consolidación - Empresas en Funcionamiento), debe situarse en la celda del Bien y/o Derecho en cuestión y modificarlo.</t>
        </r>
      </text>
    </comment>
    <comment ref="E38" authorId="0">
      <text>
        <r>
          <rPr>
            <sz val="10"/>
            <color rgb="FF000000"/>
            <rFont val="Arial"/>
          </rPr>
          <t>Los datos que aparecen en esta columna, indican el número de años máximo para amortizar que la Agencia Tributaria establece para cada partida. Actualizado a Mayo-2021.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N8" authorId="0">
      <text>
        <r>
          <rPr>
            <sz val="10"/>
            <color rgb="FF000000"/>
            <rFont val="Arial"/>
          </rPr>
          <t>Parte del Capital pendiente a devolver a la entidad financiera.</t>
        </r>
      </text>
    </comment>
  </commentList>
</comments>
</file>

<file path=xl/sharedStrings.xml><?xml version="1.0" encoding="utf-8"?>
<sst xmlns="http://schemas.openxmlformats.org/spreadsheetml/2006/main" count="266" uniqueCount="183">
  <si>
    <t xml:space="preserve">Nota: Cumplimentar únicamente las celdas de color blanco. Las celdas sombreadas contienen fórmulas de auto cálculo. Observa que abajo tienes una tabla de amortización. </t>
  </si>
  <si>
    <t>CONCEPTO</t>
  </si>
  <si>
    <t>IMPORTE</t>
  </si>
  <si>
    <t>¿Cómo financio la inversión?</t>
  </si>
  <si>
    <t xml:space="preserve">INMOVILIZADO MATERIAL </t>
  </si>
  <si>
    <t>Terrenos y Bienes Naturales</t>
  </si>
  <si>
    <t>Aportaciones Socios</t>
  </si>
  <si>
    <t>Edificios y construcciones</t>
  </si>
  <si>
    <t>Préstamo/Crédito</t>
  </si>
  <si>
    <t>Instalaciones y reformas</t>
  </si>
  <si>
    <t>Otros</t>
  </si>
  <si>
    <t>Maquinaria y herramientas</t>
  </si>
  <si>
    <t>TOTALES</t>
  </si>
  <si>
    <t>Mobiliario</t>
  </si>
  <si>
    <t>Equipos informáticos</t>
  </si>
  <si>
    <t>Elementos de transporte (externos: vehículos, etc.)</t>
  </si>
  <si>
    <t>Elementos de transporte (internos: grúas,etc.)</t>
  </si>
  <si>
    <t>Herramientas y utillaje</t>
  </si>
  <si>
    <t xml:space="preserve">Otro inmovilizado material </t>
  </si>
  <si>
    <t>TOTAL INMOVILIZADO MATERIAL</t>
  </si>
  <si>
    <t>INMOVILIZADO INMATERIAL</t>
  </si>
  <si>
    <t>Aplicaciones Informáticas</t>
  </si>
  <si>
    <t>Propiedad Industrial, Marcas, Patentes</t>
  </si>
  <si>
    <t>Derechos de traspaso</t>
  </si>
  <si>
    <t>Gastos de I+D</t>
  </si>
  <si>
    <t xml:space="preserve">Fianzas </t>
  </si>
  <si>
    <t>Canon de entrada Franquicia</t>
  </si>
  <si>
    <t>Otro inmovilizado inmaterial</t>
  </si>
  <si>
    <t>TOTAL INMOVILIZADO INMATERIAL</t>
  </si>
  <si>
    <t>GASTOS CONSTITUCIÓN</t>
  </si>
  <si>
    <t>Gastos Primer establecimiento</t>
  </si>
  <si>
    <t xml:space="preserve">Gastos Constitución </t>
  </si>
  <si>
    <t>TOTAL GASTOS CONSTITUCIÓN</t>
  </si>
  <si>
    <t>CIRCULANTE</t>
  </si>
  <si>
    <t>Cajas /Bancos</t>
  </si>
  <si>
    <t>Existencias Iniciales / Materias primas</t>
  </si>
  <si>
    <t xml:space="preserve">TOTAL CIRCULANTE </t>
  </si>
  <si>
    <t>TOTAL INVERSIONES</t>
  </si>
  <si>
    <t>TABLA AMORTIZACIÓN INMOVILIZADO</t>
  </si>
  <si>
    <t>CONCEPTOS</t>
  </si>
  <si>
    <t>Importes de los Activos de Partida</t>
  </si>
  <si>
    <t>Coeficiente máximo de Amortización (en %)</t>
  </si>
  <si>
    <t>Periodo Máximo de Amortización (AEAT)</t>
  </si>
  <si>
    <t xml:space="preserve">Cuota anual amortización </t>
  </si>
  <si>
    <t>Amortización acumulada año 1</t>
  </si>
  <si>
    <t>Amortización acumulada año 2</t>
  </si>
  <si>
    <t>INMOVILIZADO MATERIAL</t>
  </si>
  <si>
    <t>Edificios y Construcciones</t>
  </si>
  <si>
    <t>Instalaciones/Acondicionamiento (0bra civil)</t>
  </si>
  <si>
    <t>Utillaje, Herramientas, Menaje,...</t>
  </si>
  <si>
    <t>Elementos de Transporte (externos: vehículos, etc)</t>
  </si>
  <si>
    <t>Elementos de  Transporte (internos: grúas, etc.)</t>
  </si>
  <si>
    <t>Equipos Informáticos</t>
  </si>
  <si>
    <t xml:space="preserve">Otro Inmovilizado Material </t>
  </si>
  <si>
    <t>Aplicaciones Informáticas y Páginas Web</t>
  </si>
  <si>
    <t xml:space="preserve">Derechos de Traspaso </t>
  </si>
  <si>
    <t>Otro Inmovilizado Intangible</t>
  </si>
  <si>
    <t>TOTAL AMORTIZACIÓN INMOVILIZADO</t>
  </si>
  <si>
    <t xml:space="preserve">Nota: Cumplimentar únicamente las celdas de color blanco. Las celdas sombreadas contienen fórmulas de auto cálculo. </t>
  </si>
  <si>
    <t>Período (Meses)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</si>
  <si>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</si>
  <si>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</si>
  <si>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</si>
  <si>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</si>
  <si>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</si>
  <si>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</si>
  <si>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</si>
  <si>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</si>
  <si>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</si>
  <si>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</si>
  <si>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</si>
  <si>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</si>
  <si>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0"/>
        <color rgb="FF000000"/>
        <rFont val="Arial"/>
      </rPr>
      <t xml:space="preserve">                </t>
    </r>
    <r>
      <rPr>
        <b/>
        <i/>
        <sz val="10"/>
        <color rgb="FF000000"/>
        <rFont val="Arial"/>
      </rPr>
      <t xml:space="preserve">SALDO INICIAL    </t>
    </r>
    <r>
      <rPr>
        <b/>
        <sz val="10"/>
        <color rgb="FF000000"/>
        <rFont val="Arial"/>
      </rPr>
      <t xml:space="preserve">                           </t>
    </r>
    <r>
      <rPr>
        <sz val="10"/>
        <color rgb="FF000000"/>
        <rFont val="Arial"/>
      </rPr>
      <t xml:space="preserve"> (Dinero disponible al inicio del periodo)</t>
    </r>
  </si>
  <si>
    <t>Acumulado</t>
  </si>
  <si>
    <t>COBROS</t>
  </si>
  <si>
    <t>Ventas de producto</t>
  </si>
  <si>
    <t>Ventas por servicios</t>
  </si>
  <si>
    <t>Ventas por formación</t>
  </si>
  <si>
    <t>Otros  cobros</t>
  </si>
  <si>
    <t>TOTAL COBROS</t>
  </si>
  <si>
    <t>PAGOS</t>
  </si>
  <si>
    <t>Proveedores</t>
  </si>
  <si>
    <t>Sueldos y Salarios</t>
  </si>
  <si>
    <t>Seguridad Social</t>
  </si>
  <si>
    <t>Publicidad</t>
  </si>
  <si>
    <t>Alquileres</t>
  </si>
  <si>
    <t>Suministros</t>
  </si>
  <si>
    <t>Impuestos y Tasas</t>
  </si>
  <si>
    <t xml:space="preserve">Servicios Bancarios </t>
  </si>
  <si>
    <t>Mantenimiento y reparaciones</t>
  </si>
  <si>
    <t>Servicios de Profesionales</t>
  </si>
  <si>
    <t>Primas de seguros</t>
  </si>
  <si>
    <t>Gastos de transporte</t>
  </si>
  <si>
    <t>Cuota préstamo</t>
  </si>
  <si>
    <t>Otros gastos</t>
  </si>
  <si>
    <t>TOTAL PAGOS</t>
  </si>
  <si>
    <t>DIFERENCIA COBROS Y PAGOS</t>
  </si>
  <si>
    <r>
      <rPr>
        <b/>
        <sz val="10"/>
        <color rgb="FF000000"/>
        <rFont val="Arial"/>
      </rPr>
      <t xml:space="preserve">                        </t>
    </r>
    <r>
      <rPr>
        <b/>
        <i/>
        <sz val="10"/>
        <color rgb="FF000000"/>
        <rFont val="Arial"/>
      </rPr>
      <t>SALDO FINAL</t>
    </r>
    <r>
      <rPr>
        <i/>
        <sz val="10"/>
        <color rgb="FF000000"/>
        <rFont val="Arial"/>
      </rPr>
      <t xml:space="preserve">  </t>
    </r>
    <r>
      <rPr>
        <sz val="10"/>
        <color rgb="FF000000"/>
        <rFont val="Arial"/>
      </rPr>
      <t xml:space="preserve">                             (Disponible a final de mes)</t>
    </r>
  </si>
  <si>
    <r>
      <rPr>
        <b/>
        <sz val="10"/>
        <color rgb="FF000000"/>
        <rFont val="Arial"/>
      </rPr>
      <t xml:space="preserve">                </t>
    </r>
    <r>
      <rPr>
        <b/>
        <i/>
        <sz val="10"/>
        <color rgb="FF000000"/>
        <rFont val="Arial"/>
      </rPr>
      <t xml:space="preserve">SALDO INICIAL    </t>
    </r>
    <r>
      <rPr>
        <b/>
        <sz val="10"/>
        <color rgb="FF000000"/>
        <rFont val="Arial"/>
      </rPr>
      <t xml:space="preserve">                           </t>
    </r>
    <r>
      <rPr>
        <sz val="10"/>
        <color rgb="FF000000"/>
        <rFont val="Arial"/>
      </rPr>
      <t xml:space="preserve"> (Dinero disponible al inicio del periodo)</t>
    </r>
  </si>
  <si>
    <r>
      <rPr>
        <b/>
        <sz val="10"/>
        <color rgb="FF000000"/>
        <rFont val="Arial"/>
      </rPr>
      <t xml:space="preserve">                        </t>
    </r>
    <r>
      <rPr>
        <b/>
        <i/>
        <sz val="10"/>
        <color rgb="FF000000"/>
        <rFont val="Arial"/>
      </rPr>
      <t>SALDO FINAL</t>
    </r>
    <r>
      <rPr>
        <i/>
        <sz val="10"/>
        <color rgb="FF000000"/>
        <rFont val="Arial"/>
      </rPr>
      <t xml:space="preserve">  </t>
    </r>
    <r>
      <rPr>
        <sz val="10"/>
        <color rgb="FF000000"/>
        <rFont val="Arial"/>
      </rPr>
      <t xml:space="preserve">                             (Disponible a final de mes)</t>
    </r>
  </si>
  <si>
    <t xml:space="preserve">Nota: Todos los datos son auto cálculos de las pestañas anteriores. </t>
  </si>
  <si>
    <t>ACUMULADO TESORERÍA</t>
  </si>
  <si>
    <t xml:space="preserve">ESTRUCTURA DE NEGOCIO </t>
  </si>
  <si>
    <t>Ventas</t>
  </si>
  <si>
    <t>Importe</t>
  </si>
  <si>
    <t>%</t>
  </si>
  <si>
    <t>Costes fijos</t>
  </si>
  <si>
    <t>INGRESOS</t>
  </si>
  <si>
    <t xml:space="preserve"> INGRESOS TOTALES</t>
  </si>
  <si>
    <t>Costes variables</t>
  </si>
  <si>
    <t>Ventas por producto</t>
  </si>
  <si>
    <t>Umbral de rentabilidad</t>
  </si>
  <si>
    <t>Beneficio previsto</t>
  </si>
  <si>
    <t>Otros ingresos</t>
  </si>
  <si>
    <t>Subvenciones a la explotación</t>
  </si>
  <si>
    <t>GASTOS</t>
  </si>
  <si>
    <t>GASTOS TOTALES</t>
  </si>
  <si>
    <t>Aprovisionamientos</t>
  </si>
  <si>
    <t>Compras (consumos de materiales)</t>
  </si>
  <si>
    <t>Trabajos realizados por otras empresas (subcontrat. por obra, proyecto o servicio)</t>
  </si>
  <si>
    <t>Gastos de personal</t>
  </si>
  <si>
    <t>Sueldos y salarios</t>
  </si>
  <si>
    <t>Otros gastos de explotación</t>
  </si>
  <si>
    <t>Arrendamientos y cánones (alquileres)</t>
  </si>
  <si>
    <t>Reparaciones y conservación</t>
  </si>
  <si>
    <t>Servicios de profesionales independientes (asesorías, consultorías, informático etc.)</t>
  </si>
  <si>
    <t>Transportes (mensajerías, kilometraje, etc.)</t>
  </si>
  <si>
    <t xml:space="preserve">Primas de seguros </t>
  </si>
  <si>
    <t xml:space="preserve">Publicidad,propaganda y relaciones publicas </t>
  </si>
  <si>
    <t>Suministros (luz, agua, teléfono, etc.)</t>
  </si>
  <si>
    <t>Otros tributos ( IBI, etc.)</t>
  </si>
  <si>
    <t xml:space="preserve">Otros gastos </t>
  </si>
  <si>
    <t xml:space="preserve">Servicios bancarios </t>
  </si>
  <si>
    <t>MARGEN BRUTO DE EXPLOTACIÓN / EBITDA</t>
  </si>
  <si>
    <t>OTROS RESULTADOS DE EXPLOTACIÓN</t>
  </si>
  <si>
    <t>Dotaciones para amortizaciones de inmovilizado</t>
  </si>
  <si>
    <t xml:space="preserve">Amortización del inmovilizado inmaterial </t>
  </si>
  <si>
    <t>Amortización del inmovilizado material</t>
  </si>
  <si>
    <t>RESULTADO NETO DE EXPLOTACIÓN / EBIT o BAIT</t>
  </si>
  <si>
    <t>Ingresos financieros</t>
  </si>
  <si>
    <t>Gastos financieros</t>
  </si>
  <si>
    <t>RESULTADO DE LAS ACTIVIDADES ORDINARIAS</t>
  </si>
  <si>
    <t>Beneficios procedentes del inmovilizado e ingresos excepcionales</t>
  </si>
  <si>
    <t>Perdidas procedentes del inmovilizado y gastos excepcionales</t>
  </si>
  <si>
    <t>RESULTADO ANTES DE IMPUESTOS</t>
  </si>
  <si>
    <t>IRPF / Impuesto de sociedades (calculado de forma general con el 20%)</t>
  </si>
  <si>
    <t>RESULTADO DESPUÉS DE IMPUESTOS (BENEFICIO O PERDIDA)</t>
  </si>
  <si>
    <t>Cuadro Resumen Amortización de Préstamos</t>
  </si>
  <si>
    <t>Mes</t>
  </si>
  <si>
    <t>Cuota</t>
  </si>
  <si>
    <t>Intereses</t>
  </si>
  <si>
    <t>Devolución del Capital</t>
  </si>
  <si>
    <t>Capital vivo o pendiente de amortizar</t>
  </si>
  <si>
    <t>Capital amortizado</t>
  </si>
  <si>
    <t>Totales por Ejercicio
Operaciones de Préstamos</t>
  </si>
  <si>
    <t>Capital Pendiente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</si>
  <si>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</si>
  <si>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</si>
  <si>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</si>
  <si>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</si>
  <si>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</si>
  <si>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</si>
  <si>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</si>
  <si>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</si>
  <si>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Capital en Préstamo</t>
  </si>
  <si>
    <t>Septiembre</t>
  </si>
  <si>
    <t>Interés</t>
  </si>
  <si>
    <t>Octubre</t>
  </si>
  <si>
    <t>Interés efectivo</t>
  </si>
  <si>
    <t>Noviembre</t>
  </si>
  <si>
    <t>Años</t>
  </si>
  <si>
    <t>Diciembre</t>
  </si>
  <si>
    <t>Nº Pagos por Año</t>
  </si>
  <si>
    <t>Nº total pagos</t>
  </si>
  <si>
    <t>Periodos de Carencia</t>
  </si>
  <si>
    <t>Gastos de Formalización</t>
  </si>
  <si>
    <t>AÑO 1</t>
  </si>
  <si>
    <t>AÑO 2</t>
  </si>
  <si>
    <t>año 1</t>
  </si>
  <si>
    <t>año 2</t>
  </si>
  <si>
    <t>alo 3</t>
  </si>
  <si>
    <t>año 4</t>
  </si>
  <si>
    <t>año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</si>
</sst>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\ ;[Red]\-0\ "/>
    <numFmt numFmtId="166" formatCode="0.0%"/>
    <numFmt numFmtId="167" formatCode="#,##0.00&quot; €&quot;;[Red]\-#,##0.00&quot; €&quot;"/>
    <numFmt numFmtId="168" formatCode="0\ %"/>
    <numFmt numFmtId="169" formatCode="#,##0.0\ ;[Red]\-#,##0.0\ "/>
    <numFmt numFmtId="170" formatCode="0;[Red]\-0"/>
    <numFmt numFmtId="171" formatCode="0.0000"/>
  </numFmts>
  <fonts count="32" x14ac:knownFonts="1">
    <font>
      <sz val="10"/>
      <color rgb="FF000000"/>
      <name val="Arial"/>
    </font>
    <font>
      <b/>
      <sz val="10"/>
      <color rgb="FF000000"/>
      <name val="Tahoma"/>
    </font>
    <font>
      <b/>
      <sz val="10"/>
      <color rgb="FF000000"/>
      <name val="Arial"/>
    </font>
    <font>
      <sz val="10"/>
      <color rgb="FFFFFFFF"/>
      <name val="Arial"/>
    </font>
    <font>
      <sz val="10"/>
      <name val="Arial"/>
    </font>
    <font>
      <b/>
      <sz val="9"/>
      <color rgb="FF000000"/>
      <name val="Arial"/>
    </font>
    <font>
      <sz val="11"/>
      <color rgb="FF000000"/>
      <name val="Calibri"/>
    </font>
    <font>
      <sz val="9"/>
      <color rgb="FF000000"/>
      <name val="Arial"/>
    </font>
    <font>
      <b/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rgb="FF999999"/>
      <name val="Arial"/>
    </font>
    <font>
      <b/>
      <sz val="10"/>
      <color rgb="FF999999"/>
      <name val="Arial"/>
    </font>
    <font>
      <b/>
      <sz val="10"/>
      <color rgb="FFFFFF00"/>
      <name val="Arial"/>
    </font>
    <font>
      <b/>
      <sz val="12"/>
      <color rgb="FF000000"/>
      <name val="Arial"/>
    </font>
    <font>
      <b/>
      <sz val="9"/>
      <color rgb="FF333333"/>
      <name val="Arial"/>
    </font>
    <font>
      <b/>
      <sz val="10"/>
      <color rgb="FF333333"/>
      <name val="Arial"/>
    </font>
    <font>
      <sz val="10"/>
      <color rgb="FF333333"/>
      <name val="Arial"/>
    </font>
    <font>
      <b/>
      <sz val="18"/>
      <color rgb="FF000000"/>
      <name val="Times New Roman"/>
    </font>
    <font>
      <sz val="10"/>
      <color rgb="FF000000"/>
      <name val="Times New Roman"/>
    </font>
    <font>
      <b/>
      <sz val="20"/>
      <color rgb="FF000000"/>
      <name val="Times New Roman"/>
    </font>
    <font>
      <b/>
      <sz val="14"/>
      <color rgb="FF000000"/>
      <name val="Arial"/>
    </font>
    <font>
      <b/>
      <sz val="14"/>
      <color rgb="FF000000"/>
      <name val="Times New Roman"/>
    </font>
    <font>
      <sz val="14"/>
      <color rgb="FF000000"/>
      <name val="Arial"/>
    </font>
    <font>
      <b/>
      <sz val="12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2"/>
      <color rgb="FF000000"/>
      <name val="Times New Roman"/>
    </font>
    <font>
      <sz val="11"/>
      <color rgb="FF000000"/>
      <name val="Arial"/>
    </font>
    <font>
      <b/>
      <sz val="11"/>
      <color rgb="FFFFFFFF"/>
      <name val="Arial"/>
    </font>
    <font>
      <b/>
      <i/>
      <sz val="10"/>
      <color rgb="FF000000"/>
      <name val="Arial"/>
    </font>
    <font>
      <i/>
      <sz val="10"/>
      <color rgb="FF000000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E59"/>
        <bgColor rgb="FFFFDE59"/>
      </patternFill>
    </fill>
    <fill>
      <patternFill patternType="solid">
        <fgColor rgb="FFD4EA6B"/>
        <bgColor rgb="FFD4EA6B"/>
      </patternFill>
    </fill>
    <fill>
      <patternFill patternType="solid">
        <fgColor rgb="FFFACA9A"/>
        <bgColor rgb="FFFACA9A"/>
      </patternFill>
    </fill>
    <fill>
      <patternFill patternType="solid">
        <fgColor rgb="FFB7B3CA"/>
        <bgColor rgb="FFB7B3CA"/>
      </patternFill>
    </fill>
    <fill>
      <patternFill patternType="solid">
        <fgColor rgb="FFAFD095"/>
        <bgColor rgb="FFAFD095"/>
      </patternFill>
    </fill>
    <fill>
      <patternFill patternType="solid">
        <fgColor rgb="FFDDDDDD"/>
        <bgColor rgb="FFDDDDDD"/>
      </patternFill>
    </fill>
    <fill>
      <patternFill patternType="solid">
        <fgColor rgb="FFCCCCCC"/>
        <bgColor rgb="FFCCCCCC"/>
      </patternFill>
    </fill>
    <fill>
      <patternFill patternType="solid">
        <fgColor rgb="FF81D41A"/>
        <bgColor rgb="FF81D41A"/>
      </patternFill>
    </fill>
    <fill>
      <patternFill patternType="solid">
        <fgColor rgb="FFB2B2B2"/>
        <bgColor rgb="FFB2B2B2"/>
      </patternFill>
    </fill>
    <fill>
      <patternFill patternType="solid">
        <fgColor rgb="FFFFDBB6"/>
        <bgColor rgb="FFFFDBB6"/>
      </patternFill>
    </fill>
    <fill>
      <patternFill patternType="solid">
        <fgColor rgb="FFEEEEEE"/>
        <bgColor rgb="FFEEEEEE"/>
      </patternFill>
    </fill>
    <fill>
      <patternFill patternType="solid">
        <fgColor rgb="FF8E86AE"/>
        <bgColor rgb="FF8E86AE"/>
      </patternFill>
    </fill>
    <fill>
      <patternFill patternType="solid">
        <fgColor rgb="FFBBE33D"/>
        <bgColor rgb="FFBBE33D"/>
      </patternFill>
    </fill>
    <fill>
      <patternFill patternType="solid">
        <fgColor rgb="FFC0C0C0"/>
        <bgColor rgb="FFC0C0C0"/>
      </patternFill>
    </fill>
  </fills>
  <borders count="106">
    <border>
      <left/>
      <right/>
      <top/>
      <bottom/>
      <diagonal/>
    </border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/>
      <diagonal/>
    </border>
    <border>
      <left/>
      <right style="hair">
        <color rgb="FFB2B2B2"/>
      </right>
      <top style="hair">
        <color rgb="FFB2B2B2"/>
      </top>
      <bottom/>
      <diagonal/>
    </border>
    <border>
      <left style="hair">
        <color rgb="FF999999"/>
      </left>
      <right style="hair">
        <color rgb="FF999999"/>
      </right>
      <top style="hair">
        <color rgb="FF999999"/>
      </top>
      <bottom/>
      <diagonal/>
    </border>
    <border>
      <left style="hair">
        <color rgb="FFB2B2B2"/>
      </left>
      <right/>
      <top/>
      <bottom style="hair">
        <color rgb="FFB2B2B2"/>
      </bottom>
      <diagonal/>
    </border>
    <border>
      <left/>
      <right style="hair">
        <color rgb="FFB2B2B2"/>
      </right>
      <top/>
      <bottom style="hair">
        <color rgb="FFB2B2B2"/>
      </bottom>
      <diagonal/>
    </border>
    <border>
      <left style="hair">
        <color rgb="FF999999"/>
      </left>
      <right style="hair">
        <color rgb="FF999999"/>
      </right>
      <top/>
      <bottom style="hair">
        <color rgb="FF999999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/>
      <diagonal/>
    </border>
    <border>
      <left style="hair">
        <color rgb="FFB2B2B2"/>
      </left>
      <right style="hair">
        <color rgb="FFB2B2B2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B2B2B2"/>
      </left>
      <right style="hair">
        <color rgb="FFB2B2B2"/>
      </right>
      <top/>
      <bottom style="hair">
        <color rgb="FFB2B2B2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999999"/>
      </left>
      <right/>
      <top style="hair">
        <color rgb="FF999999"/>
      </top>
      <bottom style="hair">
        <color rgb="FF999999"/>
      </bottom>
      <diagonal/>
    </border>
    <border>
      <left/>
      <right/>
      <top style="hair">
        <color rgb="FF999999"/>
      </top>
      <bottom style="hair">
        <color rgb="FF999999"/>
      </bottom>
      <diagonal/>
    </border>
    <border>
      <left/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999999"/>
      </left>
      <right style="hair">
        <color rgb="FF999999"/>
      </right>
      <top/>
      <bottom/>
      <diagonal/>
    </border>
    <border>
      <left style="double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DDDDDD"/>
      </left>
      <right style="hair">
        <color rgb="FFDDDDDD"/>
      </right>
      <top style="hair">
        <color rgb="FFDDDDDD"/>
      </top>
      <bottom style="hair">
        <color rgb="FFDDDDDD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rgb="FFDDDDDD"/>
      </left>
      <right/>
      <top style="hair">
        <color rgb="FFDDDDDD"/>
      </top>
      <bottom style="hair">
        <color rgb="FFDDDDDD"/>
      </bottom>
      <diagonal/>
    </border>
    <border>
      <left/>
      <right style="hair">
        <color rgb="FFDDDDDD"/>
      </right>
      <top style="hair">
        <color rgb="FFDDDDDD"/>
      </top>
      <bottom style="hair">
        <color rgb="FFDDDDDD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15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Font="1" applyBorder="1" applyAlignment="1"/>
    <xf numFmtId="164" fontId="0" fillId="0" borderId="2" xfId="0" applyNumberFormat="1" applyFont="1" applyBorder="1" applyAlignment="1"/>
    <xf numFmtId="3" fontId="0" fillId="0" borderId="2" xfId="0" applyNumberFormat="1" applyFont="1" applyBorder="1" applyAlignment="1"/>
    <xf numFmtId="3" fontId="2" fillId="0" borderId="2" xfId="0" applyNumberFormat="1" applyFont="1" applyBorder="1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164" fontId="0" fillId="0" borderId="0" xfId="0" applyNumberFormat="1" applyFont="1" applyAlignment="1"/>
    <xf numFmtId="3" fontId="0" fillId="0" borderId="0" xfId="0" applyNumberFormat="1" applyFont="1" applyAlignment="1"/>
    <xf numFmtId="3" fontId="2" fillId="0" borderId="0" xfId="0" applyNumberFormat="1" applyFont="1" applyAlignment="1"/>
    <xf numFmtId="0" fontId="1" fillId="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3" fontId="0" fillId="0" borderId="11" xfId="0" applyNumberFormat="1" applyFont="1" applyBorder="1" applyAlignment="1">
      <alignment wrapText="1"/>
    </xf>
    <xf numFmtId="3" fontId="2" fillId="4" borderId="11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 horizontal="left" wrapText="1"/>
    </xf>
    <xf numFmtId="0" fontId="0" fillId="0" borderId="14" xfId="0" applyFont="1" applyBorder="1" applyAlignment="1"/>
    <xf numFmtId="0" fontId="5" fillId="4" borderId="11" xfId="0" applyFont="1" applyFill="1" applyBorder="1" applyAlignment="1">
      <alignment horizontal="left" wrapText="1"/>
    </xf>
    <xf numFmtId="0" fontId="6" fillId="0" borderId="0" xfId="0" applyFont="1" applyAlignment="1"/>
    <xf numFmtId="0" fontId="5" fillId="5" borderId="11" xfId="0" applyFont="1" applyFill="1" applyBorder="1" applyAlignment="1">
      <alignment horizontal="left" vertical="center" wrapText="1"/>
    </xf>
    <xf numFmtId="3" fontId="2" fillId="5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0" fillId="0" borderId="0" xfId="0" applyFont="1" applyAlignment="1"/>
    <xf numFmtId="3" fontId="5" fillId="0" borderId="0" xfId="0" applyNumberFormat="1" applyFont="1" applyAlignment="1"/>
    <xf numFmtId="1" fontId="5" fillId="0" borderId="0" xfId="0" applyNumberFormat="1" applyFont="1" applyAlignme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3" fontId="5" fillId="0" borderId="0" xfId="0" applyNumberFormat="1" applyFont="1" applyAlignment="1">
      <alignment horizontal="right"/>
    </xf>
    <xf numFmtId="0" fontId="5" fillId="6" borderId="11" xfId="0" applyFont="1" applyFill="1" applyBorder="1" applyAlignment="1">
      <alignment horizontal="left" wrapText="1"/>
    </xf>
    <xf numFmtId="3" fontId="2" fillId="6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6" fontId="7" fillId="0" borderId="0" xfId="0" applyNumberFormat="1" applyFont="1" applyAlignment="1"/>
    <xf numFmtId="0" fontId="5" fillId="7" borderId="11" xfId="0" applyFont="1" applyFill="1" applyBorder="1" applyAlignment="1">
      <alignment horizontal="left" vertical="center" wrapText="1"/>
    </xf>
    <xf numFmtId="3" fontId="2" fillId="7" borderId="11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167" fontId="8" fillId="3" borderId="11" xfId="0" applyNumberFormat="1" applyFont="1" applyFill="1" applyBorder="1" applyAlignment="1">
      <alignment horizontal="center" vertical="center" wrapText="1"/>
    </xf>
    <xf numFmtId="168" fontId="8" fillId="3" borderId="11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3" fontId="7" fillId="9" borderId="26" xfId="0" applyNumberFormat="1" applyFont="1" applyFill="1" applyBorder="1" applyAlignment="1"/>
    <xf numFmtId="168" fontId="7" fillId="9" borderId="26" xfId="0" applyNumberFormat="1" applyFont="1" applyFill="1" applyBorder="1" applyAlignment="1">
      <alignment horizontal="right"/>
    </xf>
    <xf numFmtId="1" fontId="7" fillId="9" borderId="26" xfId="0" applyNumberFormat="1" applyFont="1" applyFill="1" applyBorder="1" applyAlignment="1">
      <alignment horizontal="center"/>
    </xf>
    <xf numFmtId="164" fontId="7" fillId="9" borderId="26" xfId="0" applyNumberFormat="1" applyFont="1" applyFill="1" applyBorder="1" applyAlignment="1">
      <alignment horizontal="right"/>
    </xf>
    <xf numFmtId="3" fontId="7" fillId="9" borderId="26" xfId="0" applyNumberFormat="1" applyFont="1" applyFill="1" applyBorder="1" applyAlignment="1">
      <alignment horizontal="right"/>
    </xf>
    <xf numFmtId="3" fontId="5" fillId="9" borderId="26" xfId="0" applyNumberFormat="1" applyFont="1" applyFill="1" applyBorder="1" applyAlignment="1">
      <alignment horizontal="right"/>
    </xf>
    <xf numFmtId="0" fontId="9" fillId="0" borderId="28" xfId="0" applyFont="1" applyBorder="1" applyAlignment="1">
      <alignment horizontal="left"/>
    </xf>
    <xf numFmtId="168" fontId="7" fillId="9" borderId="26" xfId="0" applyNumberFormat="1" applyFont="1" applyFill="1" applyBorder="1" applyAlignment="1"/>
    <xf numFmtId="0" fontId="9" fillId="0" borderId="28" xfId="0" applyFont="1" applyBorder="1" applyAlignment="1"/>
    <xf numFmtId="0" fontId="10" fillId="4" borderId="14" xfId="0" applyFont="1" applyFill="1" applyBorder="1" applyAlignment="1"/>
    <xf numFmtId="3" fontId="5" fillId="4" borderId="14" xfId="0" applyNumberFormat="1" applyFont="1" applyFill="1" applyBorder="1" applyAlignment="1"/>
    <xf numFmtId="168" fontId="5" fillId="4" borderId="14" xfId="0" applyNumberFormat="1" applyFont="1" applyFill="1" applyBorder="1" applyAlignment="1"/>
    <xf numFmtId="1" fontId="5" fillId="4" borderId="14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right"/>
    </xf>
    <xf numFmtId="3" fontId="5" fillId="4" borderId="14" xfId="0" applyNumberFormat="1" applyFont="1" applyFill="1" applyBorder="1" applyAlignment="1">
      <alignment horizontal="right"/>
    </xf>
    <xf numFmtId="166" fontId="7" fillId="9" borderId="26" xfId="0" applyNumberFormat="1" applyFont="1" applyFill="1" applyBorder="1" applyAlignment="1"/>
    <xf numFmtId="164" fontId="0" fillId="9" borderId="26" xfId="0" applyNumberFormat="1" applyFont="1" applyFill="1" applyBorder="1" applyAlignment="1"/>
    <xf numFmtId="3" fontId="0" fillId="9" borderId="26" xfId="0" applyNumberFormat="1" applyFont="1" applyFill="1" applyBorder="1" applyAlignment="1"/>
    <xf numFmtId="3" fontId="2" fillId="9" borderId="26" xfId="0" applyNumberFormat="1" applyFont="1" applyFill="1" applyBorder="1" applyAlignment="1"/>
    <xf numFmtId="0" fontId="9" fillId="0" borderId="0" xfId="0" applyFont="1" applyAlignment="1"/>
    <xf numFmtId="3" fontId="0" fillId="9" borderId="14" xfId="0" applyNumberFormat="1" applyFont="1" applyFill="1" applyBorder="1" applyAlignment="1"/>
    <xf numFmtId="0" fontId="0" fillId="9" borderId="14" xfId="0" applyFont="1" applyFill="1" applyBorder="1" applyAlignment="1"/>
    <xf numFmtId="0" fontId="0" fillId="9" borderId="14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/>
    </xf>
    <xf numFmtId="0" fontId="2" fillId="5" borderId="26" xfId="0" applyFont="1" applyFill="1" applyBorder="1" applyAlignment="1"/>
    <xf numFmtId="3" fontId="5" fillId="5" borderId="26" xfId="0" applyNumberFormat="1" applyFont="1" applyFill="1" applyBorder="1" applyAlignment="1"/>
    <xf numFmtId="1" fontId="5" fillId="5" borderId="26" xfId="0" applyNumberFormat="1" applyFont="1" applyFill="1" applyBorder="1" applyAlignment="1"/>
    <xf numFmtId="1" fontId="5" fillId="5" borderId="26" xfId="0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/>
    <xf numFmtId="3" fontId="5" fillId="5" borderId="26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/>
    <xf numFmtId="0" fontId="10" fillId="0" borderId="0" xfId="0" applyFont="1" applyAlignment="1">
      <alignment horizontal="center"/>
    </xf>
    <xf numFmtId="3" fontId="11" fillId="0" borderId="0" xfId="0" applyNumberFormat="1" applyFont="1" applyAlignment="1"/>
    <xf numFmtId="0" fontId="0" fillId="0" borderId="32" xfId="0" applyFont="1" applyBorder="1" applyAlignment="1"/>
    <xf numFmtId="3" fontId="0" fillId="0" borderId="32" xfId="0" applyNumberFormat="1" applyFont="1" applyBorder="1" applyAlignment="1"/>
    <xf numFmtId="0" fontId="2" fillId="10" borderId="14" xfId="0" applyFont="1" applyFill="1" applyBorder="1" applyAlignment="1"/>
    <xf numFmtId="0" fontId="10" fillId="3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2" borderId="26" xfId="0" applyNumberFormat="1" applyFont="1" applyFill="1" applyBorder="1" applyAlignment="1"/>
    <xf numFmtId="3" fontId="7" fillId="8" borderId="26" xfId="0" applyNumberFormat="1" applyFont="1" applyFill="1" applyBorder="1" applyAlignment="1"/>
    <xf numFmtId="3" fontId="7" fillId="0" borderId="0" xfId="0" applyNumberFormat="1" applyFont="1" applyAlignment="1"/>
    <xf numFmtId="3" fontId="12" fillId="0" borderId="0" xfId="0" applyNumberFormat="1" applyFont="1" applyAlignment="1">
      <alignment horizontal="center"/>
    </xf>
    <xf numFmtId="3" fontId="7" fillId="0" borderId="14" xfId="0" applyNumberFormat="1" applyFont="1" applyBorder="1" applyAlignment="1"/>
    <xf numFmtId="3" fontId="2" fillId="0" borderId="32" xfId="0" applyNumberFormat="1" applyFont="1" applyBorder="1" applyAlignment="1"/>
    <xf numFmtId="3" fontId="5" fillId="4" borderId="36" xfId="0" applyNumberFormat="1" applyFont="1" applyFill="1" applyBorder="1" applyAlignment="1"/>
    <xf numFmtId="3" fontId="5" fillId="4" borderId="37" xfId="0" applyNumberFormat="1" applyFont="1" applyFill="1" applyBorder="1" applyAlignment="1"/>
    <xf numFmtId="3" fontId="12" fillId="4" borderId="1" xfId="0" applyNumberFormat="1" applyFont="1" applyFill="1" applyBorder="1" applyAlignment="1"/>
    <xf numFmtId="0" fontId="2" fillId="0" borderId="32" xfId="0" applyFont="1" applyBorder="1" applyAlignment="1"/>
    <xf numFmtId="3" fontId="0" fillId="0" borderId="14" xfId="0" applyNumberFormat="1" applyFont="1" applyBorder="1" applyAlignment="1"/>
    <xf numFmtId="3" fontId="0" fillId="11" borderId="14" xfId="0" applyNumberFormat="1" applyFont="1" applyFill="1" applyBorder="1" applyAlignment="1"/>
    <xf numFmtId="3" fontId="5" fillId="5" borderId="37" xfId="0" applyNumberFormat="1" applyFont="1" applyFill="1" applyBorder="1" applyAlignment="1"/>
    <xf numFmtId="3" fontId="12" fillId="5" borderId="1" xfId="0" applyNumberFormat="1" applyFont="1" applyFill="1" applyBorder="1" applyAlignment="1"/>
    <xf numFmtId="3" fontId="5" fillId="8" borderId="14" xfId="0" applyNumberFormat="1" applyFont="1" applyFill="1" applyBorder="1" applyAlignment="1"/>
    <xf numFmtId="3" fontId="5" fillId="8" borderId="37" xfId="0" applyNumberFormat="1" applyFont="1" applyFill="1" applyBorder="1" applyAlignment="1"/>
    <xf numFmtId="3" fontId="12" fillId="8" borderId="1" xfId="0" applyNumberFormat="1" applyFont="1" applyFill="1" applyBorder="1" applyAlignment="1"/>
    <xf numFmtId="3" fontId="12" fillId="0" borderId="0" xfId="0" applyNumberFormat="1" applyFont="1" applyAlignment="1"/>
    <xf numFmtId="0" fontId="5" fillId="0" borderId="0" xfId="0" applyFont="1" applyAlignment="1">
      <alignment horizontal="center"/>
    </xf>
    <xf numFmtId="3" fontId="0" fillId="8" borderId="37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12" fillId="12" borderId="1" xfId="0" applyNumberFormat="1" applyFont="1" applyFill="1" applyBorder="1" applyAlignment="1"/>
    <xf numFmtId="3" fontId="2" fillId="8" borderId="14" xfId="0" applyNumberFormat="1" applyFont="1" applyFill="1" applyBorder="1" applyAlignment="1"/>
    <xf numFmtId="0" fontId="2" fillId="0" borderId="2" xfId="0" applyFont="1" applyBorder="1" applyAlignment="1"/>
    <xf numFmtId="0" fontId="5" fillId="0" borderId="38" xfId="0" applyFont="1" applyBorder="1" applyAlignment="1">
      <alignment horizontal="center"/>
    </xf>
    <xf numFmtId="0" fontId="0" fillId="0" borderId="39" xfId="0" applyFont="1" applyBorder="1" applyAlignment="1"/>
    <xf numFmtId="0" fontId="10" fillId="0" borderId="3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5" fillId="2" borderId="41" xfId="0" applyFont="1" applyFill="1" applyBorder="1" applyAlignment="1"/>
    <xf numFmtId="0" fontId="10" fillId="0" borderId="32" xfId="0" applyFont="1" applyBorder="1" applyAlignment="1">
      <alignment horizontal="center" vertical="center"/>
    </xf>
    <xf numFmtId="3" fontId="7" fillId="0" borderId="26" xfId="0" applyNumberFormat="1" applyFont="1" applyBorder="1" applyAlignment="1"/>
    <xf numFmtId="3" fontId="7" fillId="0" borderId="32" xfId="0" applyNumberFormat="1" applyFont="1" applyBorder="1" applyAlignment="1"/>
    <xf numFmtId="3" fontId="5" fillId="4" borderId="26" xfId="0" applyNumberFormat="1" applyFont="1" applyFill="1" applyBorder="1" applyAlignment="1"/>
    <xf numFmtId="3" fontId="5" fillId="0" borderId="32" xfId="0" applyNumberFormat="1" applyFont="1" applyBorder="1" applyAlignment="1"/>
    <xf numFmtId="3" fontId="0" fillId="0" borderId="26" xfId="0" applyNumberFormat="1" applyFont="1" applyBorder="1" applyAlignment="1"/>
    <xf numFmtId="3" fontId="5" fillId="5" borderId="14" xfId="0" applyNumberFormat="1" applyFont="1" applyFill="1" applyBorder="1" applyAlignment="1"/>
    <xf numFmtId="3" fontId="5" fillId="8" borderId="26" xfId="0" applyNumberFormat="1" applyFont="1" applyFill="1" applyBorder="1" applyAlignment="1"/>
    <xf numFmtId="0" fontId="0" fillId="2" borderId="1" xfId="0" applyFont="1" applyFill="1" applyBorder="1" applyAlignment="1"/>
    <xf numFmtId="3" fontId="0" fillId="2" borderId="1" xfId="0" applyNumberFormat="1" applyFont="1" applyFill="1" applyBorder="1" applyAlignment="1"/>
    <xf numFmtId="0" fontId="0" fillId="2" borderId="47" xfId="0" applyFont="1" applyFill="1" applyBorder="1" applyAlignment="1"/>
    <xf numFmtId="0" fontId="5" fillId="2" borderId="48" xfId="0" applyFont="1" applyFill="1" applyBorder="1" applyAlignment="1"/>
    <xf numFmtId="0" fontId="2" fillId="15" borderId="26" xfId="0" applyFont="1" applyFill="1" applyBorder="1" applyAlignment="1">
      <alignment horizontal="right" vertical="center"/>
    </xf>
    <xf numFmtId="3" fontId="2" fillId="15" borderId="26" xfId="0" applyNumberFormat="1" applyFont="1" applyFill="1" applyBorder="1" applyAlignment="1">
      <alignment horizontal="right" vertical="center"/>
    </xf>
    <xf numFmtId="0" fontId="0" fillId="15" borderId="49" xfId="0" applyFont="1" applyFill="1" applyBorder="1" applyAlignment="1"/>
    <xf numFmtId="0" fontId="5" fillId="3" borderId="14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3" fontId="2" fillId="3" borderId="50" xfId="0" applyNumberFormat="1" applyFont="1" applyFill="1" applyBorder="1" applyAlignment="1">
      <alignment horizontal="center"/>
    </xf>
    <xf numFmtId="0" fontId="17" fillId="2" borderId="26" xfId="0" applyFont="1" applyFill="1" applyBorder="1" applyAlignment="1">
      <alignment horizontal="right" vertical="center"/>
    </xf>
    <xf numFmtId="0" fontId="2" fillId="4" borderId="14" xfId="0" applyFont="1" applyFill="1" applyBorder="1" applyAlignment="1"/>
    <xf numFmtId="3" fontId="2" fillId="4" borderId="26" xfId="0" applyNumberFormat="1" applyFont="1" applyFill="1" applyBorder="1" applyAlignment="1"/>
    <xf numFmtId="2" fontId="2" fillId="4" borderId="26" xfId="0" applyNumberFormat="1" applyFont="1" applyFill="1" applyBorder="1" applyAlignment="1">
      <alignment horizontal="right"/>
    </xf>
    <xf numFmtId="0" fontId="0" fillId="2" borderId="14" xfId="0" applyFont="1" applyFill="1" applyBorder="1" applyAlignment="1"/>
    <xf numFmtId="2" fontId="0" fillId="0" borderId="26" xfId="0" applyNumberFormat="1" applyFont="1" applyBorder="1" applyAlignment="1">
      <alignment horizontal="right"/>
    </xf>
    <xf numFmtId="0" fontId="2" fillId="3" borderId="26" xfId="0" applyFont="1" applyFill="1" applyBorder="1" applyAlignment="1">
      <alignment horizontal="right" vertical="center"/>
    </xf>
    <xf numFmtId="0" fontId="0" fillId="2" borderId="54" xfId="0" applyFont="1" applyFill="1" applyBorder="1" applyAlignment="1"/>
    <xf numFmtId="3" fontId="0" fillId="0" borderId="26" xfId="0" applyNumberFormat="1" applyFont="1" applyBorder="1" applyAlignment="1">
      <alignment horizontal="right"/>
    </xf>
    <xf numFmtId="0" fontId="16" fillId="16" borderId="26" xfId="0" applyFont="1" applyFill="1" applyBorder="1" applyAlignment="1">
      <alignment horizontal="right" vertical="center"/>
    </xf>
    <xf numFmtId="3" fontId="2" fillId="5" borderId="26" xfId="0" applyNumberFormat="1" applyFont="1" applyFill="1" applyBorder="1" applyAlignment="1">
      <alignment horizontal="right"/>
    </xf>
    <xf numFmtId="2" fontId="2" fillId="5" borderId="26" xfId="0" applyNumberFormat="1" applyFont="1" applyFill="1" applyBorder="1" applyAlignment="1">
      <alignment horizontal="right"/>
    </xf>
    <xf numFmtId="0" fontId="2" fillId="8" borderId="26" xfId="0" applyFont="1" applyFill="1" applyBorder="1" applyAlignment="1"/>
    <xf numFmtId="3" fontId="2" fillId="8" borderId="26" xfId="0" applyNumberFormat="1" applyFont="1" applyFill="1" applyBorder="1" applyAlignment="1">
      <alignment horizontal="right"/>
    </xf>
    <xf numFmtId="2" fontId="2" fillId="8" borderId="26" xfId="0" applyNumberFormat="1" applyFont="1" applyFill="1" applyBorder="1" applyAlignment="1">
      <alignment horizontal="right"/>
    </xf>
    <xf numFmtId="0" fontId="0" fillId="0" borderId="26" xfId="0" applyFont="1" applyBorder="1" applyAlignment="1"/>
    <xf numFmtId="2" fontId="0" fillId="2" borderId="26" xfId="0" applyNumberFormat="1" applyFont="1" applyFill="1" applyBorder="1" applyAlignment="1">
      <alignment horizontal="right"/>
    </xf>
    <xf numFmtId="0" fontId="0" fillId="2" borderId="26" xfId="0" applyFont="1" applyFill="1" applyBorder="1" applyAlignment="1"/>
    <xf numFmtId="0" fontId="2" fillId="3" borderId="26" xfId="0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right" vertical="center"/>
    </xf>
    <xf numFmtId="2" fontId="2" fillId="3" borderId="26" xfId="0" applyNumberFormat="1" applyFont="1" applyFill="1" applyBorder="1" applyAlignment="1">
      <alignment horizontal="right" vertical="center"/>
    </xf>
    <xf numFmtId="3" fontId="0" fillId="2" borderId="26" xfId="0" applyNumberFormat="1" applyFont="1" applyFill="1" applyBorder="1" applyAlignment="1">
      <alignment horizontal="right"/>
    </xf>
    <xf numFmtId="0" fontId="2" fillId="11" borderId="26" xfId="0" applyFont="1" applyFill="1" applyBorder="1" applyAlignment="1"/>
    <xf numFmtId="3" fontId="2" fillId="11" borderId="26" xfId="0" applyNumberFormat="1" applyFont="1" applyFill="1" applyBorder="1" applyAlignment="1">
      <alignment horizontal="right"/>
    </xf>
    <xf numFmtId="2" fontId="2" fillId="11" borderId="26" xfId="0" applyNumberFormat="1" applyFont="1" applyFill="1" applyBorder="1" applyAlignment="1">
      <alignment horizontal="right"/>
    </xf>
    <xf numFmtId="3" fontId="18" fillId="0" borderId="0" xfId="0" applyNumberFormat="1" applyFont="1" applyAlignment="1"/>
    <xf numFmtId="3" fontId="0" fillId="2" borderId="1" xfId="0" applyNumberFormat="1" applyFont="1" applyFill="1" applyBorder="1" applyAlignment="1">
      <alignment horizontal="right"/>
    </xf>
    <xf numFmtId="0" fontId="19" fillId="0" borderId="0" xfId="0" applyFont="1" applyAlignment="1"/>
    <xf numFmtId="3" fontId="20" fillId="0" borderId="0" xfId="0" applyNumberFormat="1" applyFont="1" applyAlignment="1"/>
    <xf numFmtId="3" fontId="18" fillId="2" borderId="1" xfId="0" applyNumberFormat="1" applyFont="1" applyFill="1" applyBorder="1" applyAlignment="1">
      <alignment horizontal="center"/>
    </xf>
    <xf numFmtId="3" fontId="21" fillId="0" borderId="0" xfId="0" applyNumberFormat="1" applyFont="1" applyAlignment="1"/>
    <xf numFmtId="3" fontId="21" fillId="0" borderId="0" xfId="0" applyNumberFormat="1" applyFont="1" applyAlignment="1">
      <alignment horizontal="center"/>
    </xf>
    <xf numFmtId="3" fontId="22" fillId="2" borderId="1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right"/>
    </xf>
    <xf numFmtId="0" fontId="23" fillId="2" borderId="1" xfId="0" applyFont="1" applyFill="1" applyBorder="1" applyAlignment="1"/>
    <xf numFmtId="3" fontId="24" fillId="0" borderId="0" xfId="0" applyNumberFormat="1" applyFont="1" applyAlignment="1"/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Alignment="1"/>
    <xf numFmtId="3" fontId="26" fillId="15" borderId="56" xfId="0" applyNumberFormat="1" applyFont="1" applyFill="1" applyBorder="1" applyAlignment="1">
      <alignment horizontal="center" vertical="center" wrapText="1"/>
    </xf>
    <xf numFmtId="3" fontId="26" fillId="15" borderId="57" xfId="0" applyNumberFormat="1" applyFont="1" applyFill="1" applyBorder="1" applyAlignment="1">
      <alignment horizontal="center" vertical="center" wrapText="1"/>
    </xf>
    <xf numFmtId="3" fontId="26" fillId="15" borderId="58" xfId="0" applyNumberFormat="1" applyFont="1" applyFill="1" applyBorder="1" applyAlignment="1">
      <alignment horizontal="center" vertical="center" wrapText="1"/>
    </xf>
    <xf numFmtId="3" fontId="26" fillId="15" borderId="59" xfId="0" applyNumberFormat="1" applyFont="1" applyFill="1" applyBorder="1" applyAlignment="1">
      <alignment horizontal="center" vertical="center" wrapText="1"/>
    </xf>
    <xf numFmtId="3" fontId="26" fillId="15" borderId="60" xfId="0" applyNumberFormat="1" applyFont="1" applyFill="1" applyBorder="1" applyAlignment="1">
      <alignment horizontal="center" vertical="center" wrapText="1"/>
    </xf>
    <xf numFmtId="3" fontId="26" fillId="15" borderId="61" xfId="0" applyNumberFormat="1" applyFont="1" applyFill="1" applyBorder="1" applyAlignment="1">
      <alignment horizontal="center" vertical="center" wrapText="1"/>
    </xf>
    <xf numFmtId="3" fontId="26" fillId="15" borderId="62" xfId="0" applyNumberFormat="1" applyFont="1" applyFill="1" applyBorder="1" applyAlignment="1">
      <alignment horizontal="center" vertical="center" wrapText="1"/>
    </xf>
    <xf numFmtId="3" fontId="26" fillId="15" borderId="63" xfId="0" applyNumberFormat="1" applyFont="1" applyFill="1" applyBorder="1" applyAlignment="1">
      <alignment horizontal="center" vertical="center" wrapText="1"/>
    </xf>
    <xf numFmtId="3" fontId="26" fillId="15" borderId="64" xfId="0" applyNumberFormat="1" applyFont="1" applyFill="1" applyBorder="1" applyAlignment="1">
      <alignment horizontal="center" vertical="center" wrapText="1"/>
    </xf>
    <xf numFmtId="3" fontId="27" fillId="0" borderId="66" xfId="0" applyNumberFormat="1" applyFont="1" applyBorder="1" applyAlignment="1"/>
    <xf numFmtId="3" fontId="27" fillId="0" borderId="62" xfId="0" applyNumberFormat="1" applyFont="1" applyBorder="1" applyAlignment="1"/>
    <xf numFmtId="3" fontId="27" fillId="0" borderId="67" xfId="0" applyNumberFormat="1" applyFont="1" applyBorder="1" applyAlignment="1"/>
    <xf numFmtId="3" fontId="24" fillId="0" borderId="67" xfId="0" applyNumberFormat="1" applyFont="1" applyBorder="1" applyAlignment="1"/>
    <xf numFmtId="3" fontId="27" fillId="0" borderId="59" xfId="0" applyNumberFormat="1" applyFont="1" applyBorder="1" applyAlignment="1"/>
    <xf numFmtId="0" fontId="26" fillId="3" borderId="60" xfId="0" applyFont="1" applyFill="1" applyBorder="1" applyAlignment="1">
      <alignment horizontal="center"/>
    </xf>
    <xf numFmtId="169" fontId="25" fillId="0" borderId="68" xfId="0" applyNumberFormat="1" applyFont="1" applyBorder="1" applyAlignment="1"/>
    <xf numFmtId="169" fontId="25" fillId="0" borderId="66" xfId="0" applyNumberFormat="1" applyFont="1" applyBorder="1" applyAlignment="1"/>
    <xf numFmtId="169" fontId="25" fillId="0" borderId="69" xfId="0" applyNumberFormat="1" applyFont="1" applyBorder="1" applyAlignment="1"/>
    <xf numFmtId="167" fontId="28" fillId="0" borderId="71" xfId="0" applyNumberFormat="1" applyFont="1" applyBorder="1" applyAlignment="1"/>
    <xf numFmtId="169" fontId="28" fillId="0" borderId="72" xfId="0" applyNumberFormat="1" applyFont="1" applyBorder="1" applyAlignment="1"/>
    <xf numFmtId="169" fontId="28" fillId="0" borderId="0" xfId="0" applyNumberFormat="1" applyFont="1" applyAlignment="1"/>
    <xf numFmtId="169" fontId="28" fillId="0" borderId="71" xfId="0" applyNumberFormat="1" applyFont="1" applyBorder="1" applyAlignment="1"/>
    <xf numFmtId="169" fontId="28" fillId="0" borderId="73" xfId="0" applyNumberFormat="1" applyFont="1" applyBorder="1" applyAlignment="1"/>
    <xf numFmtId="169" fontId="25" fillId="0" borderId="25" xfId="0" applyNumberFormat="1" applyFont="1" applyBorder="1" applyAlignment="1"/>
    <xf numFmtId="169" fontId="25" fillId="0" borderId="53" xfId="0" applyNumberFormat="1" applyFont="1" applyBorder="1" applyAlignment="1"/>
    <xf numFmtId="169" fontId="25" fillId="0" borderId="74" xfId="0" applyNumberFormat="1" applyFont="1" applyBorder="1" applyAlignment="1"/>
    <xf numFmtId="3" fontId="27" fillId="2" borderId="1" xfId="0" applyNumberFormat="1" applyFont="1" applyFill="1" applyBorder="1" applyAlignment="1">
      <alignment horizontal="center" vertical="center" wrapText="1"/>
    </xf>
    <xf numFmtId="167" fontId="28" fillId="0" borderId="75" xfId="0" applyNumberFormat="1" applyFont="1" applyBorder="1" applyAlignment="1"/>
    <xf numFmtId="169" fontId="28" fillId="0" borderId="75" xfId="0" applyNumberFormat="1" applyFont="1" applyBorder="1" applyAlignment="1"/>
    <xf numFmtId="3" fontId="25" fillId="0" borderId="0" xfId="0" applyNumberFormat="1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169" fontId="25" fillId="0" borderId="76" xfId="0" applyNumberFormat="1" applyFont="1" applyBorder="1" applyAlignment="1"/>
    <xf numFmtId="169" fontId="25" fillId="0" borderId="77" xfId="0" applyNumberFormat="1" applyFont="1" applyBorder="1" applyAlignment="1"/>
    <xf numFmtId="169" fontId="25" fillId="0" borderId="78" xfId="0" applyNumberFormat="1" applyFont="1" applyBorder="1" applyAlignment="1"/>
    <xf numFmtId="0" fontId="26" fillId="0" borderId="79" xfId="0" applyFont="1" applyBorder="1" applyAlignment="1">
      <alignment horizontal="center"/>
    </xf>
    <xf numFmtId="167" fontId="25" fillId="0" borderId="0" xfId="0" applyNumberFormat="1" applyFont="1" applyAlignment="1"/>
    <xf numFmtId="0" fontId="26" fillId="9" borderId="14" xfId="0" applyFont="1" applyFill="1" applyBorder="1" applyAlignment="1"/>
    <xf numFmtId="164" fontId="26" fillId="0" borderId="82" xfId="0" applyNumberFormat="1" applyFont="1" applyBorder="1" applyAlignment="1">
      <alignment vertical="center" wrapText="1"/>
    </xf>
    <xf numFmtId="164" fontId="26" fillId="0" borderId="83" xfId="0" applyNumberFormat="1" applyFont="1" applyBorder="1" applyAlignment="1">
      <alignment vertical="center" wrapText="1"/>
    </xf>
    <xf numFmtId="3" fontId="27" fillId="0" borderId="28" xfId="0" applyNumberFormat="1" applyFont="1" applyBorder="1" applyAlignment="1"/>
    <xf numFmtId="166" fontId="26" fillId="0" borderId="84" xfId="0" applyNumberFormat="1" applyFont="1" applyBorder="1" applyAlignment="1">
      <alignment vertical="center" wrapText="1"/>
    </xf>
    <xf numFmtId="166" fontId="26" fillId="0" borderId="85" xfId="0" applyNumberFormat="1" applyFont="1" applyBorder="1" applyAlignment="1">
      <alignment vertical="center" wrapText="1"/>
    </xf>
    <xf numFmtId="171" fontId="26" fillId="0" borderId="84" xfId="0" applyNumberFormat="1" applyFont="1" applyBorder="1" applyAlignment="1">
      <alignment vertical="center" wrapText="1"/>
    </xf>
    <xf numFmtId="166" fontId="26" fillId="0" borderId="86" xfId="0" applyNumberFormat="1" applyFont="1" applyBorder="1" applyAlignment="1">
      <alignment vertical="center" wrapText="1"/>
    </xf>
    <xf numFmtId="0" fontId="26" fillId="0" borderId="87" xfId="0" applyFont="1" applyBorder="1" applyAlignment="1">
      <alignment horizontal="right"/>
    </xf>
    <xf numFmtId="0" fontId="26" fillId="0" borderId="88" xfId="0" applyFont="1" applyBorder="1" applyAlignment="1">
      <alignment horizontal="right"/>
    </xf>
    <xf numFmtId="167" fontId="28" fillId="0" borderId="90" xfId="0" applyNumberFormat="1" applyFont="1" applyBorder="1" applyAlignment="1"/>
    <xf numFmtId="169" fontId="28" fillId="0" borderId="91" xfId="0" applyNumberFormat="1" applyFont="1" applyBorder="1" applyAlignment="1"/>
    <xf numFmtId="169" fontId="28" fillId="0" borderId="92" xfId="0" applyNumberFormat="1" applyFont="1" applyBorder="1" applyAlignment="1"/>
    <xf numFmtId="169" fontId="28" fillId="0" borderId="93" xfId="0" applyNumberFormat="1" applyFont="1" applyBorder="1" applyAlignment="1"/>
    <xf numFmtId="169" fontId="28" fillId="0" borderId="94" xfId="0" applyNumberFormat="1" applyFont="1" applyBorder="1" applyAlignment="1"/>
    <xf numFmtId="169" fontId="28" fillId="0" borderId="95" xfId="0" applyNumberFormat="1" applyFont="1" applyBorder="1" applyAlignment="1"/>
    <xf numFmtId="3" fontId="25" fillId="0" borderId="28" xfId="0" applyNumberFormat="1" applyFont="1" applyBorder="1" applyAlignment="1"/>
    <xf numFmtId="3" fontId="26" fillId="9" borderId="14" xfId="0" applyNumberFormat="1" applyFont="1" applyFill="1" applyBorder="1" applyAlignment="1"/>
    <xf numFmtId="164" fontId="26" fillId="0" borderId="26" xfId="0" applyNumberFormat="1" applyFont="1" applyBorder="1" applyAlignment="1">
      <alignment vertical="center" wrapText="1"/>
    </xf>
    <xf numFmtId="0" fontId="26" fillId="0" borderId="26" xfId="0" applyFont="1" applyBorder="1" applyAlignment="1">
      <alignment horizontal="right"/>
    </xf>
    <xf numFmtId="3" fontId="25" fillId="0" borderId="96" xfId="0" applyNumberFormat="1" applyFont="1" applyBorder="1" applyAlignment="1"/>
    <xf numFmtId="164" fontId="26" fillId="0" borderId="97" xfId="0" applyNumberFormat="1" applyFont="1" applyBorder="1" applyAlignment="1">
      <alignment vertical="center" wrapText="1"/>
    </xf>
    <xf numFmtId="164" fontId="26" fillId="0" borderId="98" xfId="0" applyNumberFormat="1" applyFont="1" applyBorder="1" applyAlignment="1">
      <alignment vertical="center" wrapText="1"/>
    </xf>
    <xf numFmtId="164" fontId="26" fillId="2" borderId="99" xfId="0" applyNumberFormat="1" applyFont="1" applyFill="1" applyBorder="1" applyAlignment="1">
      <alignment vertical="center" wrapText="1"/>
    </xf>
    <xf numFmtId="3" fontId="19" fillId="0" borderId="0" xfId="0" applyNumberFormat="1" applyFont="1" applyAlignment="1"/>
    <xf numFmtId="0" fontId="29" fillId="0" borderId="0" xfId="0" applyFont="1" applyAlignment="1"/>
    <xf numFmtId="167" fontId="28" fillId="0" borderId="101" xfId="0" applyNumberFormat="1" applyFont="1" applyBorder="1" applyAlignment="1"/>
    <xf numFmtId="167" fontId="28" fillId="0" borderId="95" xfId="0" applyNumberFormat="1" applyFont="1" applyBorder="1" applyAlignment="1"/>
    <xf numFmtId="167" fontId="28" fillId="0" borderId="104" xfId="0" applyNumberFormat="1" applyFont="1" applyBorder="1" applyAlignment="1"/>
    <xf numFmtId="169" fontId="28" fillId="0" borderId="105" xfId="0" applyNumberFormat="1" applyFont="1" applyBorder="1" applyAlignment="1"/>
    <xf numFmtId="169" fontId="28" fillId="0" borderId="78" xfId="0" applyNumberFormat="1" applyFont="1" applyBorder="1" applyAlignment="1"/>
    <xf numFmtId="3" fontId="27" fillId="0" borderId="72" xfId="0" applyNumberFormat="1" applyFont="1" applyBorder="1" applyAlignment="1"/>
    <xf numFmtId="0" fontId="0" fillId="0" borderId="9" xfId="0" applyFont="1" applyBorder="1" applyAlignment="1">
      <alignment horizontal="center" vertical="center"/>
    </xf>
    <xf numFmtId="0" fontId="4" fillId="0" borderId="10" xfId="0" applyFont="1" applyBorder="1"/>
    <xf numFmtId="0" fontId="2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2" fillId="3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textRotation="90"/>
    </xf>
    <xf numFmtId="0" fontId="4" fillId="0" borderId="13" xfId="0" applyFont="1" applyBorder="1"/>
    <xf numFmtId="0" fontId="4" fillId="0" borderId="15" xfId="0" applyFont="1" applyBorder="1"/>
    <xf numFmtId="0" fontId="2" fillId="5" borderId="16" xfId="0" applyFont="1" applyFill="1" applyBorder="1" applyAlignment="1">
      <alignment horizontal="center" vertical="center" textRotation="90" wrapText="1"/>
    </xf>
    <xf numFmtId="0" fontId="4" fillId="0" borderId="17" xfId="0" applyFont="1" applyBorder="1"/>
    <xf numFmtId="0" fontId="4" fillId="0" borderId="18" xfId="0" applyFont="1" applyBorder="1"/>
    <xf numFmtId="0" fontId="2" fillId="3" borderId="29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0" fontId="5" fillId="5" borderId="16" xfId="0" applyFont="1" applyFill="1" applyBorder="1" applyAlignment="1">
      <alignment horizontal="center" vertical="center" textRotation="90"/>
    </xf>
    <xf numFmtId="0" fontId="5" fillId="6" borderId="16" xfId="0" applyFont="1" applyFill="1" applyBorder="1" applyAlignment="1">
      <alignment horizontal="center" vertical="center" textRotation="90" wrapText="1"/>
    </xf>
    <xf numFmtId="0" fontId="5" fillId="7" borderId="19" xfId="0" applyFont="1" applyFill="1" applyBorder="1" applyAlignment="1">
      <alignment horizontal="center" vertical="center" textRotation="90"/>
    </xf>
    <xf numFmtId="0" fontId="4" fillId="0" borderId="20" xfId="0" applyFont="1" applyBorder="1"/>
    <xf numFmtId="0" fontId="4" fillId="0" borderId="21" xfId="0" applyFont="1" applyBorder="1"/>
    <xf numFmtId="0" fontId="2" fillId="8" borderId="22" xfId="0" applyFont="1" applyFill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2" fillId="3" borderId="2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textRotation="90"/>
    </xf>
    <xf numFmtId="0" fontId="4" fillId="0" borderId="27" xfId="0" applyFont="1" applyBorder="1"/>
    <xf numFmtId="0" fontId="7" fillId="4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4" fillId="0" borderId="33" xfId="0" applyFont="1" applyBorder="1"/>
    <xf numFmtId="0" fontId="2" fillId="8" borderId="22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4" fillId="0" borderId="35" xfId="0" applyFont="1" applyBorder="1"/>
    <xf numFmtId="0" fontId="14" fillId="4" borderId="5" xfId="0" applyFont="1" applyFill="1" applyBorder="1" applyAlignment="1">
      <alignment horizontal="center" vertical="center" textRotation="90"/>
    </xf>
    <xf numFmtId="0" fontId="7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textRotation="90"/>
    </xf>
    <xf numFmtId="0" fontId="2" fillId="3" borderId="42" xfId="0" applyFont="1" applyFill="1" applyBorder="1" applyAlignment="1">
      <alignment horizontal="center" vertical="center"/>
    </xf>
    <xf numFmtId="0" fontId="4" fillId="0" borderId="43" xfId="0" applyFont="1" applyBorder="1"/>
    <xf numFmtId="0" fontId="4" fillId="0" borderId="44" xfId="0" applyFont="1" applyBorder="1"/>
    <xf numFmtId="0" fontId="10" fillId="13" borderId="29" xfId="0" applyFont="1" applyFill="1" applyBorder="1" applyAlignment="1">
      <alignment horizontal="center" vertical="center" wrapText="1"/>
    </xf>
    <xf numFmtId="3" fontId="10" fillId="13" borderId="29" xfId="0" applyNumberFormat="1" applyFont="1" applyFill="1" applyBorder="1" applyAlignment="1">
      <alignment horizontal="center" vertical="center" wrapText="1"/>
    </xf>
    <xf numFmtId="0" fontId="15" fillId="13" borderId="45" xfId="0" applyFont="1" applyFill="1" applyBorder="1" applyAlignment="1">
      <alignment horizontal="center" vertical="center"/>
    </xf>
    <xf numFmtId="0" fontId="4" fillId="0" borderId="46" xfId="0" applyFont="1" applyBorder="1"/>
    <xf numFmtId="1" fontId="15" fillId="13" borderId="45" xfId="0" applyNumberFormat="1" applyFont="1" applyFill="1" applyBorder="1" applyAlignment="1">
      <alignment horizontal="center" vertical="center"/>
    </xf>
    <xf numFmtId="0" fontId="16" fillId="14" borderId="45" xfId="0" applyFont="1" applyFill="1" applyBorder="1" applyAlignment="1">
      <alignment horizontal="center" vertical="center"/>
    </xf>
    <xf numFmtId="1" fontId="16" fillId="14" borderId="45" xfId="0" applyNumberFormat="1" applyFont="1" applyFill="1" applyBorder="1" applyAlignment="1">
      <alignment horizontal="center" vertical="center"/>
    </xf>
    <xf numFmtId="3" fontId="2" fillId="15" borderId="45" xfId="0" applyNumberFormat="1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center" vertical="center" textRotation="90"/>
    </xf>
    <xf numFmtId="0" fontId="2" fillId="11" borderId="16" xfId="0" applyFont="1" applyFill="1" applyBorder="1" applyAlignment="1">
      <alignment horizontal="center" vertical="center" textRotation="90" wrapText="1"/>
    </xf>
    <xf numFmtId="3" fontId="17" fillId="2" borderId="45" xfId="0" applyNumberFormat="1" applyFont="1" applyFill="1" applyBorder="1" applyAlignment="1">
      <alignment horizontal="right" vertical="center"/>
    </xf>
    <xf numFmtId="3" fontId="2" fillId="4" borderId="52" xfId="0" applyNumberFormat="1" applyFont="1" applyFill="1" applyBorder="1" applyAlignment="1">
      <alignment horizontal="center" vertical="center" textRotation="90"/>
    </xf>
    <xf numFmtId="0" fontId="4" fillId="0" borderId="53" xfId="0" applyFont="1" applyBorder="1"/>
    <xf numFmtId="0" fontId="4" fillId="0" borderId="55" xfId="0" applyFont="1" applyBorder="1"/>
    <xf numFmtId="3" fontId="2" fillId="3" borderId="45" xfId="0" applyNumberFormat="1" applyFont="1" applyFill="1" applyBorder="1" applyAlignment="1">
      <alignment horizontal="right" vertical="center"/>
    </xf>
    <xf numFmtId="3" fontId="16" fillId="16" borderId="45" xfId="0" applyNumberFormat="1" applyFont="1" applyFill="1" applyBorder="1" applyAlignment="1">
      <alignment horizontal="right" vertical="center"/>
    </xf>
    <xf numFmtId="1" fontId="26" fillId="3" borderId="65" xfId="0" applyNumberFormat="1" applyFont="1" applyFill="1" applyBorder="1" applyAlignment="1">
      <alignment horizontal="center" vertical="center" textRotation="90"/>
    </xf>
    <xf numFmtId="0" fontId="4" fillId="0" borderId="70" xfId="0" applyFont="1" applyBorder="1"/>
    <xf numFmtId="0" fontId="4" fillId="0" borderId="89" xfId="0" applyFont="1" applyBorder="1"/>
    <xf numFmtId="3" fontId="26" fillId="15" borderId="80" xfId="0" applyNumberFormat="1" applyFont="1" applyFill="1" applyBorder="1" applyAlignment="1">
      <alignment horizontal="center" vertical="center" wrapText="1"/>
    </xf>
    <xf numFmtId="0" fontId="4" fillId="0" borderId="81" xfId="0" applyFont="1" applyBorder="1"/>
    <xf numFmtId="170" fontId="26" fillId="15" borderId="68" xfId="0" applyNumberFormat="1" applyFont="1" applyFill="1" applyBorder="1" applyAlignment="1">
      <alignment horizontal="center" vertical="center" wrapText="1"/>
    </xf>
    <xf numFmtId="0" fontId="4" fillId="0" borderId="76" xfId="0" applyFont="1" applyBorder="1"/>
    <xf numFmtId="1" fontId="26" fillId="3" borderId="52" xfId="0" applyNumberFormat="1" applyFont="1" applyFill="1" applyBorder="1" applyAlignment="1">
      <alignment horizontal="center" vertical="center" textRotation="90"/>
    </xf>
    <xf numFmtId="1" fontId="26" fillId="3" borderId="100" xfId="0" applyNumberFormat="1" applyFont="1" applyFill="1" applyBorder="1" applyAlignment="1">
      <alignment horizontal="center" vertical="center" textRotation="90"/>
    </xf>
    <xf numFmtId="1" fontId="26" fillId="3" borderId="101" xfId="0" applyNumberFormat="1" applyFont="1" applyFill="1" applyBorder="1" applyAlignment="1">
      <alignment horizontal="center" vertical="center" textRotation="90"/>
    </xf>
    <xf numFmtId="0" fontId="4" fillId="0" borderId="102" xfId="0" applyFont="1" applyBorder="1"/>
    <xf numFmtId="0" fontId="4" fillId="0" borderId="90" xfId="0" applyFont="1" applyBorder="1"/>
    <xf numFmtId="0" fontId="4" fillId="0" borderId="103" xfId="0" applyFont="1" applyBorder="1"/>
  </cellXfs>
  <cellStyles count="1">
    <cellStyle name="Normal" xfId="0" builtinId="0"/>
  </cellStyles>
  <dxfs count="6"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FFFFFF"/>
        <name val="Arial"/>
      </font>
      <fill>
        <patternFill patternType="solid">
          <fgColor rgb="FFFFFFFF"/>
          <bgColor rgb="FFFFFFFF"/>
        </patternFill>
      </fill>
    </dxf>
    <dxf>
      <font>
        <color rgb="FFFFFFFF"/>
        <name val="Arial"/>
      </font>
      <fill>
        <patternFill patternType="solid">
          <fgColor rgb="FFFFFFFF"/>
          <bgColor rgb="FFFFFFFF"/>
        </patternFill>
      </fill>
    </dxf>
    <dxf>
      <font>
        <color rgb="FFFFFFFF"/>
        <name val="Arial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704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66900" cy="6953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943100" cy="73342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981200" cy="68580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6762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baseColWidth="10" defaultColWidth="14.42578125" defaultRowHeight="15" customHeight="1" x14ac:dyDescent="0.2"/>
  <cols>
    <col min="1" max="1" width="7.85546875" customWidth="1"/>
    <col min="2" max="2" width="43.140625" customWidth="1"/>
    <col min="3" max="3" width="14" customWidth="1"/>
    <col min="4" max="4" width="10.140625" customWidth="1"/>
    <col min="5" max="5" width="8.5703125" customWidth="1"/>
    <col min="6" max="6" width="22.140625" customWidth="1"/>
    <col min="7" max="7" width="10.42578125" customWidth="1"/>
    <col min="8" max="8" width="10.140625" customWidth="1"/>
    <col min="9" max="9" width="10.42578125" customWidth="1"/>
    <col min="10" max="10" width="8.85546875" customWidth="1"/>
    <col min="11" max="11" width="9.140625" customWidth="1"/>
    <col min="12" max="12" width="10" customWidth="1"/>
    <col min="13" max="20" width="17.28515625" customWidth="1"/>
    <col min="21" max="26" width="8.7109375" customWidth="1"/>
  </cols>
  <sheetData>
    <row r="1" spans="1:20" ht="12.75" customHeight="1" x14ac:dyDescent="0.2">
      <c r="B1" s="1"/>
      <c r="C1" s="2"/>
      <c r="D1" s="3"/>
      <c r="E1" s="3"/>
      <c r="F1" s="3"/>
      <c r="G1" s="3"/>
      <c r="H1" s="3"/>
      <c r="I1" s="3"/>
      <c r="J1" s="4"/>
      <c r="K1" s="5"/>
      <c r="L1" s="6"/>
      <c r="M1" s="3"/>
      <c r="N1" s="3"/>
      <c r="O1" s="3"/>
      <c r="P1" s="3"/>
      <c r="Q1" s="3"/>
      <c r="R1" s="3"/>
      <c r="S1" s="3"/>
      <c r="T1" s="3"/>
    </row>
    <row r="2" spans="1:20" ht="12.75" customHeight="1" x14ac:dyDescent="0.2">
      <c r="B2" s="1"/>
      <c r="C2" s="2"/>
      <c r="D2" s="3"/>
      <c r="E2" s="3"/>
      <c r="F2" s="3"/>
      <c r="G2" s="3"/>
      <c r="H2" s="3"/>
      <c r="I2" s="3"/>
      <c r="J2" s="4"/>
      <c r="K2" s="5"/>
      <c r="L2" s="6"/>
      <c r="M2" s="3"/>
      <c r="N2" s="3"/>
      <c r="O2" s="3"/>
      <c r="P2" s="3"/>
      <c r="Q2" s="3"/>
      <c r="R2" s="3"/>
      <c r="S2" s="3"/>
      <c r="T2" s="3"/>
    </row>
    <row r="3" spans="1:20" ht="12.75" customHeight="1" x14ac:dyDescent="0.2">
      <c r="B3" s="1"/>
      <c r="C3" s="2"/>
      <c r="D3" s="3"/>
      <c r="E3" s="3"/>
      <c r="F3" s="3"/>
      <c r="G3" s="3"/>
      <c r="H3" s="3"/>
      <c r="I3" s="3"/>
      <c r="J3" s="4"/>
      <c r="K3" s="5"/>
      <c r="L3" s="6"/>
      <c r="M3" s="3"/>
      <c r="N3" s="3"/>
      <c r="O3" s="3"/>
      <c r="P3" s="3"/>
      <c r="Q3" s="3"/>
      <c r="R3" s="3"/>
      <c r="S3" s="3"/>
      <c r="T3" s="3"/>
    </row>
    <row r="4" spans="1:20" ht="24" customHeight="1" x14ac:dyDescent="0.2">
      <c r="B4" s="1"/>
      <c r="C4" s="2"/>
      <c r="D4" s="3"/>
      <c r="E4" s="3"/>
      <c r="F4" s="7"/>
      <c r="G4" s="8"/>
      <c r="H4" s="3"/>
      <c r="I4" s="3"/>
      <c r="J4" s="4"/>
      <c r="K4" s="5"/>
      <c r="L4" s="6"/>
      <c r="M4" s="3"/>
      <c r="N4" s="3"/>
      <c r="O4" s="3"/>
      <c r="P4" s="3"/>
      <c r="Q4" s="3"/>
      <c r="R4" s="3"/>
      <c r="S4" s="3"/>
      <c r="T4" s="3"/>
    </row>
    <row r="5" spans="1:20" ht="6.75" customHeight="1" x14ac:dyDescent="0.2">
      <c r="A5" s="241" t="s">
        <v>0</v>
      </c>
      <c r="B5" s="242"/>
      <c r="C5" s="242"/>
      <c r="D5" s="242"/>
      <c r="E5" s="242"/>
      <c r="F5" s="242"/>
      <c r="G5" s="8"/>
      <c r="H5" s="3"/>
      <c r="I5" s="3"/>
      <c r="J5" s="4"/>
      <c r="K5" s="5"/>
      <c r="L5" s="6"/>
      <c r="M5" s="3"/>
      <c r="N5" s="3"/>
      <c r="O5" s="3"/>
      <c r="P5" s="3"/>
      <c r="Q5" s="3"/>
      <c r="R5" s="3"/>
      <c r="S5" s="3"/>
      <c r="T5" s="3"/>
    </row>
    <row r="6" spans="1:20" ht="12.75" customHeight="1" x14ac:dyDescent="0.2">
      <c r="A6" s="242"/>
      <c r="B6" s="242"/>
      <c r="C6" s="242"/>
      <c r="D6" s="242"/>
      <c r="E6" s="242"/>
      <c r="F6" s="242"/>
      <c r="J6" s="9"/>
      <c r="K6" s="10"/>
      <c r="L6" s="11"/>
    </row>
    <row r="7" spans="1:20" ht="1.5" hidden="1" customHeight="1" x14ac:dyDescent="0.2">
      <c r="A7" s="243" t="s">
        <v>1</v>
      </c>
      <c r="B7" s="244"/>
      <c r="C7" s="247" t="s">
        <v>2</v>
      </c>
      <c r="J7" s="9"/>
      <c r="K7" s="10"/>
      <c r="L7" s="11"/>
    </row>
    <row r="8" spans="1:20" ht="26.25" customHeight="1" x14ac:dyDescent="0.2">
      <c r="A8" s="245"/>
      <c r="B8" s="246"/>
      <c r="C8" s="248"/>
      <c r="E8" s="249" t="s">
        <v>3</v>
      </c>
      <c r="F8" s="239"/>
      <c r="G8" s="12" t="s">
        <v>2</v>
      </c>
    </row>
    <row r="9" spans="1:20" ht="12.75" customHeight="1" x14ac:dyDescent="0.2">
      <c r="A9" s="250" t="s">
        <v>4</v>
      </c>
      <c r="B9" s="13" t="s">
        <v>5</v>
      </c>
      <c r="C9" s="14"/>
      <c r="E9" s="238" t="s">
        <v>6</v>
      </c>
      <c r="F9" s="239"/>
      <c r="G9" s="14"/>
    </row>
    <row r="10" spans="1:20" ht="12.75" customHeight="1" x14ac:dyDescent="0.2">
      <c r="A10" s="251"/>
      <c r="B10" s="13" t="s">
        <v>7</v>
      </c>
      <c r="C10" s="14"/>
      <c r="E10" s="238" t="s">
        <v>8</v>
      </c>
      <c r="F10" s="239"/>
      <c r="G10" s="14"/>
    </row>
    <row r="11" spans="1:20" ht="12.75" customHeight="1" x14ac:dyDescent="0.2">
      <c r="A11" s="251"/>
      <c r="B11" s="13" t="s">
        <v>9</v>
      </c>
      <c r="C11" s="14"/>
      <c r="E11" s="238" t="s">
        <v>10</v>
      </c>
      <c r="F11" s="239"/>
      <c r="G11" s="14"/>
    </row>
    <row r="12" spans="1:20" ht="12.75" customHeight="1" x14ac:dyDescent="0.2">
      <c r="A12" s="251"/>
      <c r="B12" s="13" t="s">
        <v>11</v>
      </c>
      <c r="C12" s="14"/>
      <c r="E12" s="240" t="s">
        <v>12</v>
      </c>
      <c r="F12" s="239"/>
      <c r="G12" s="15">
        <f>SUM(G9:G11)</f>
        <v>0</v>
      </c>
    </row>
    <row r="13" spans="1:20" ht="12.75" customHeight="1" x14ac:dyDescent="0.2">
      <c r="A13" s="251"/>
      <c r="B13" s="16" t="s">
        <v>13</v>
      </c>
      <c r="C13" s="14"/>
    </row>
    <row r="14" spans="1:20" ht="12.75" customHeight="1" x14ac:dyDescent="0.2">
      <c r="A14" s="251"/>
      <c r="B14" s="13" t="s">
        <v>14</v>
      </c>
      <c r="C14" s="14"/>
    </row>
    <row r="15" spans="1:20" ht="12.75" customHeight="1" x14ac:dyDescent="0.2">
      <c r="A15" s="251"/>
      <c r="B15" s="13" t="s">
        <v>15</v>
      </c>
      <c r="C15" s="14"/>
    </row>
    <row r="16" spans="1:20" ht="12.75" customHeight="1" x14ac:dyDescent="0.2">
      <c r="A16" s="251"/>
      <c r="B16" s="13" t="s">
        <v>16</v>
      </c>
      <c r="C16" s="14"/>
    </row>
    <row r="17" spans="1:12" ht="12.75" customHeight="1" x14ac:dyDescent="0.2">
      <c r="A17" s="251"/>
      <c r="B17" s="17" t="s">
        <v>17</v>
      </c>
      <c r="C17" s="14"/>
    </row>
    <row r="18" spans="1:12" ht="12.75" customHeight="1" x14ac:dyDescent="0.2">
      <c r="A18" s="251"/>
      <c r="B18" s="13" t="s">
        <v>18</v>
      </c>
      <c r="C18" s="14"/>
    </row>
    <row r="19" spans="1:12" ht="24.75" customHeight="1" x14ac:dyDescent="0.2">
      <c r="A19" s="252"/>
      <c r="B19" s="18" t="s">
        <v>19</v>
      </c>
      <c r="C19" s="15">
        <f>SUM(C9:C18)</f>
        <v>0</v>
      </c>
    </row>
    <row r="20" spans="1:12" ht="12.75" customHeight="1" x14ac:dyDescent="0.2">
      <c r="A20" s="259" t="s">
        <v>20</v>
      </c>
      <c r="B20" s="13" t="s">
        <v>21</v>
      </c>
      <c r="C20" s="14"/>
    </row>
    <row r="21" spans="1:12" ht="12.75" customHeight="1" x14ac:dyDescent="0.2">
      <c r="A21" s="254"/>
      <c r="B21" s="13" t="s">
        <v>22</v>
      </c>
      <c r="C21" s="14"/>
    </row>
    <row r="22" spans="1:12" ht="12.75" customHeight="1" x14ac:dyDescent="0.2">
      <c r="A22" s="254"/>
      <c r="B22" s="13" t="s">
        <v>23</v>
      </c>
      <c r="C22" s="14"/>
    </row>
    <row r="23" spans="1:12" ht="12.75" customHeight="1" x14ac:dyDescent="0.25">
      <c r="A23" s="254"/>
      <c r="B23" s="19" t="s">
        <v>24</v>
      </c>
      <c r="C23" s="14"/>
    </row>
    <row r="24" spans="1:12" ht="12.75" customHeight="1" x14ac:dyDescent="0.2">
      <c r="A24" s="254"/>
      <c r="B24" s="13" t="s">
        <v>25</v>
      </c>
      <c r="C24" s="14"/>
    </row>
    <row r="25" spans="1:12" ht="12.75" customHeight="1" x14ac:dyDescent="0.2">
      <c r="A25" s="254"/>
      <c r="B25" s="13" t="s">
        <v>26</v>
      </c>
      <c r="C25" s="14"/>
    </row>
    <row r="26" spans="1:12" ht="12.75" customHeight="1" x14ac:dyDescent="0.2">
      <c r="A26" s="254"/>
      <c r="B26" s="13" t="s">
        <v>27</v>
      </c>
      <c r="C26" s="14"/>
    </row>
    <row r="27" spans="1:12" ht="39" customHeight="1" x14ac:dyDescent="0.2">
      <c r="A27" s="255"/>
      <c r="B27" s="20" t="s">
        <v>28</v>
      </c>
      <c r="C27" s="21">
        <f>SUM(C20:C26)</f>
        <v>0</v>
      </c>
    </row>
    <row r="28" spans="1:12" ht="12.75" customHeight="1" x14ac:dyDescent="0.2">
      <c r="A28" s="260" t="s">
        <v>29</v>
      </c>
      <c r="B28" s="22" t="s">
        <v>30</v>
      </c>
      <c r="C28" s="14"/>
    </row>
    <row r="29" spans="1:12" ht="12.75" customHeight="1" x14ac:dyDescent="0.2">
      <c r="A29" s="254"/>
      <c r="B29" s="22" t="s">
        <v>31</v>
      </c>
      <c r="C29" s="14"/>
      <c r="F29" s="23"/>
      <c r="G29" s="24"/>
      <c r="H29" s="25"/>
      <c r="I29" s="26"/>
      <c r="J29" s="27"/>
      <c r="K29" s="24"/>
      <c r="L29" s="28"/>
    </row>
    <row r="30" spans="1:12" ht="48" customHeight="1" x14ac:dyDescent="0.2">
      <c r="A30" s="255"/>
      <c r="B30" s="29" t="s">
        <v>32</v>
      </c>
      <c r="C30" s="30">
        <f>SUM(C28:C29)</f>
        <v>0</v>
      </c>
      <c r="H30" s="25"/>
      <c r="I30" s="26"/>
      <c r="J30" s="27"/>
      <c r="K30" s="24"/>
      <c r="L30" s="28"/>
    </row>
    <row r="31" spans="1:12" ht="12.75" customHeight="1" x14ac:dyDescent="0.2">
      <c r="A31" s="261" t="s">
        <v>33</v>
      </c>
      <c r="B31" s="31" t="s">
        <v>34</v>
      </c>
      <c r="C31" s="32"/>
      <c r="H31" s="23"/>
      <c r="I31" s="33"/>
      <c r="J31" s="34"/>
      <c r="K31" s="35"/>
      <c r="L31" s="28"/>
    </row>
    <row r="32" spans="1:12" ht="12.75" customHeight="1" x14ac:dyDescent="0.2">
      <c r="A32" s="262"/>
      <c r="B32" s="31" t="s">
        <v>35</v>
      </c>
      <c r="C32" s="32"/>
      <c r="H32" s="36"/>
      <c r="I32" s="33"/>
      <c r="J32" s="34"/>
      <c r="K32" s="35"/>
      <c r="L32" s="28"/>
    </row>
    <row r="33" spans="1:12" ht="42" customHeight="1" x14ac:dyDescent="0.2">
      <c r="A33" s="263"/>
      <c r="B33" s="37" t="s">
        <v>36</v>
      </c>
      <c r="C33" s="38">
        <f>SUM(C31+C32)</f>
        <v>0</v>
      </c>
      <c r="H33" s="36"/>
      <c r="I33" s="33"/>
      <c r="J33" s="34"/>
      <c r="K33" s="35"/>
      <c r="L33" s="28"/>
    </row>
    <row r="34" spans="1:12" ht="24.75" customHeight="1" x14ac:dyDescent="0.2">
      <c r="A34" s="249" t="s">
        <v>37</v>
      </c>
      <c r="B34" s="239"/>
      <c r="C34" s="39">
        <f>C19+C27+C30+C33</f>
        <v>0</v>
      </c>
      <c r="H34" s="23"/>
      <c r="I34" s="33"/>
      <c r="J34" s="34"/>
      <c r="K34" s="35"/>
      <c r="L34" s="28"/>
    </row>
    <row r="35" spans="1:12" ht="12.75" customHeight="1" x14ac:dyDescent="0.2">
      <c r="B35" s="23"/>
      <c r="H35" s="23"/>
      <c r="I35" s="33"/>
      <c r="J35" s="34"/>
      <c r="K35" s="35"/>
      <c r="L35" s="28"/>
    </row>
    <row r="36" spans="1:12" ht="15.75" customHeight="1" x14ac:dyDescent="0.2">
      <c r="J36" s="9"/>
      <c r="K36" s="10"/>
      <c r="L36" s="11"/>
    </row>
    <row r="37" spans="1:12" ht="15.75" customHeight="1" x14ac:dyDescent="0.2">
      <c r="A37" s="264" t="s">
        <v>38</v>
      </c>
      <c r="B37" s="265"/>
      <c r="C37" s="265"/>
      <c r="D37" s="265"/>
      <c r="E37" s="265"/>
      <c r="F37" s="265"/>
      <c r="G37" s="265"/>
      <c r="H37" s="266"/>
      <c r="J37" s="9"/>
      <c r="K37" s="10"/>
      <c r="L37" s="11"/>
    </row>
    <row r="38" spans="1:12" ht="15.75" customHeight="1" x14ac:dyDescent="0.2">
      <c r="A38" s="267" t="s">
        <v>39</v>
      </c>
      <c r="B38" s="266"/>
      <c r="C38" s="40" t="s">
        <v>40</v>
      </c>
      <c r="D38" s="41" t="s">
        <v>41</v>
      </c>
      <c r="E38" s="41" t="s">
        <v>42</v>
      </c>
      <c r="F38" s="42" t="s">
        <v>43</v>
      </c>
      <c r="G38" s="43" t="s">
        <v>44</v>
      </c>
      <c r="H38" s="43" t="s">
        <v>45</v>
      </c>
      <c r="J38" s="9"/>
      <c r="K38" s="10"/>
      <c r="L38" s="11"/>
    </row>
    <row r="39" spans="1:12" ht="12.75" customHeight="1" x14ac:dyDescent="0.2">
      <c r="A39" s="268" t="s">
        <v>46</v>
      </c>
      <c r="B39" s="44" t="s">
        <v>5</v>
      </c>
      <c r="C39" s="45">
        <f t="shared" ref="C39:C42" si="0">C9</f>
        <v>0</v>
      </c>
      <c r="D39" s="46">
        <v>0.02</v>
      </c>
      <c r="E39" s="47">
        <v>100</v>
      </c>
      <c r="F39" s="48">
        <f t="shared" ref="F39:F48" si="1">C39/E39</f>
        <v>0</v>
      </c>
      <c r="G39" s="49">
        <f t="shared" ref="G39:G45" si="2">F39</f>
        <v>0</v>
      </c>
      <c r="H39" s="50">
        <f t="shared" ref="H39:H45" si="3">F39+G39</f>
        <v>0</v>
      </c>
      <c r="J39" s="9"/>
      <c r="K39" s="10"/>
      <c r="L39" s="11"/>
    </row>
    <row r="40" spans="1:12" ht="12.75" customHeight="1" x14ac:dyDescent="0.2">
      <c r="A40" s="269"/>
      <c r="B40" s="51" t="s">
        <v>47</v>
      </c>
      <c r="C40" s="45">
        <f t="shared" si="0"/>
        <v>0</v>
      </c>
      <c r="D40" s="52">
        <v>0.02</v>
      </c>
      <c r="E40" s="47">
        <v>100</v>
      </c>
      <c r="F40" s="48">
        <f t="shared" si="1"/>
        <v>0</v>
      </c>
      <c r="G40" s="49">
        <f t="shared" si="2"/>
        <v>0</v>
      </c>
      <c r="H40" s="50">
        <f t="shared" si="3"/>
        <v>0</v>
      </c>
      <c r="J40" s="9"/>
      <c r="K40" s="10"/>
      <c r="L40" s="11"/>
    </row>
    <row r="41" spans="1:12" ht="12.75" customHeight="1" x14ac:dyDescent="0.2">
      <c r="A41" s="269"/>
      <c r="B41" s="53" t="s">
        <v>48</v>
      </c>
      <c r="C41" s="45">
        <f t="shared" si="0"/>
        <v>0</v>
      </c>
      <c r="D41" s="52">
        <v>0.02</v>
      </c>
      <c r="E41" s="47">
        <v>100</v>
      </c>
      <c r="F41" s="48">
        <f t="shared" si="1"/>
        <v>0</v>
      </c>
      <c r="G41" s="49">
        <f t="shared" si="2"/>
        <v>0</v>
      </c>
      <c r="H41" s="50">
        <f t="shared" si="3"/>
        <v>0</v>
      </c>
      <c r="J41" s="9"/>
      <c r="K41" s="10"/>
      <c r="L41" s="11"/>
    </row>
    <row r="42" spans="1:12" ht="12.75" customHeight="1" x14ac:dyDescent="0.2">
      <c r="A42" s="269"/>
      <c r="B42" s="51" t="s">
        <v>11</v>
      </c>
      <c r="C42" s="45">
        <f t="shared" si="0"/>
        <v>0</v>
      </c>
      <c r="D42" s="52">
        <v>0.12</v>
      </c>
      <c r="E42" s="47">
        <v>18</v>
      </c>
      <c r="F42" s="48">
        <f t="shared" si="1"/>
        <v>0</v>
      </c>
      <c r="G42" s="49">
        <f t="shared" si="2"/>
        <v>0</v>
      </c>
      <c r="H42" s="50">
        <f t="shared" si="3"/>
        <v>0</v>
      </c>
      <c r="I42" s="23"/>
      <c r="J42" s="9"/>
      <c r="K42" s="10"/>
      <c r="L42" s="11"/>
    </row>
    <row r="43" spans="1:12" ht="12.75" customHeight="1" x14ac:dyDescent="0.2">
      <c r="A43" s="269"/>
      <c r="B43" s="51" t="s">
        <v>49</v>
      </c>
      <c r="C43" s="45">
        <f>C17</f>
        <v>0</v>
      </c>
      <c r="D43" s="52">
        <v>0.25</v>
      </c>
      <c r="E43" s="47">
        <v>8</v>
      </c>
      <c r="F43" s="48">
        <f t="shared" si="1"/>
        <v>0</v>
      </c>
      <c r="G43" s="49">
        <f t="shared" si="2"/>
        <v>0</v>
      </c>
      <c r="H43" s="50">
        <f t="shared" si="3"/>
        <v>0</v>
      </c>
      <c r="I43" s="23"/>
      <c r="J43" s="9"/>
      <c r="K43" s="10"/>
      <c r="L43" s="11"/>
    </row>
    <row r="44" spans="1:12" ht="12.75" customHeight="1" x14ac:dyDescent="0.2">
      <c r="A44" s="269"/>
      <c r="B44" s="51" t="s">
        <v>13</v>
      </c>
      <c r="C44" s="45">
        <f>C13</f>
        <v>0</v>
      </c>
      <c r="D44" s="52">
        <v>0.1</v>
      </c>
      <c r="E44" s="47">
        <v>20</v>
      </c>
      <c r="F44" s="48">
        <f t="shared" si="1"/>
        <v>0</v>
      </c>
      <c r="G44" s="49">
        <f t="shared" si="2"/>
        <v>0</v>
      </c>
      <c r="H44" s="50">
        <f t="shared" si="3"/>
        <v>0</v>
      </c>
      <c r="J44" s="9"/>
      <c r="K44" s="10"/>
      <c r="L44" s="11"/>
    </row>
    <row r="45" spans="1:12" ht="12.75" customHeight="1" x14ac:dyDescent="0.2">
      <c r="A45" s="269"/>
      <c r="B45" s="51" t="s">
        <v>50</v>
      </c>
      <c r="C45" s="45">
        <f t="shared" ref="C45:C46" si="4">C15</f>
        <v>0</v>
      </c>
      <c r="D45" s="52">
        <v>0.16</v>
      </c>
      <c r="E45" s="47">
        <v>14</v>
      </c>
      <c r="F45" s="48">
        <f t="shared" si="1"/>
        <v>0</v>
      </c>
      <c r="G45" s="49">
        <f t="shared" si="2"/>
        <v>0</v>
      </c>
      <c r="H45" s="50">
        <f t="shared" si="3"/>
        <v>0</v>
      </c>
      <c r="J45" s="9"/>
      <c r="K45" s="10"/>
      <c r="L45" s="11"/>
    </row>
    <row r="46" spans="1:12" ht="12.75" customHeight="1" x14ac:dyDescent="0.2">
      <c r="A46" s="269"/>
      <c r="B46" s="51" t="s">
        <v>51</v>
      </c>
      <c r="C46" s="45">
        <f t="shared" si="4"/>
        <v>0</v>
      </c>
      <c r="D46" s="52">
        <v>0.1</v>
      </c>
      <c r="E46" s="47">
        <v>20</v>
      </c>
      <c r="F46" s="48">
        <f t="shared" si="1"/>
        <v>0</v>
      </c>
      <c r="G46" s="49"/>
      <c r="H46" s="50"/>
      <c r="J46" s="9"/>
      <c r="K46" s="10"/>
      <c r="L46" s="11"/>
    </row>
    <row r="47" spans="1:12" ht="12.75" customHeight="1" x14ac:dyDescent="0.2">
      <c r="A47" s="269"/>
      <c r="B47" s="53" t="s">
        <v>52</v>
      </c>
      <c r="C47" s="45">
        <f>C14</f>
        <v>0</v>
      </c>
      <c r="D47" s="52">
        <v>0.33329999999999999</v>
      </c>
      <c r="E47" s="47">
        <v>6</v>
      </c>
      <c r="F47" s="48">
        <f t="shared" si="1"/>
        <v>0</v>
      </c>
      <c r="G47" s="49">
        <f t="shared" ref="G47:G48" si="5">F47</f>
        <v>0</v>
      </c>
      <c r="H47" s="50">
        <f t="shared" ref="H47:H48" si="6">F47+G47</f>
        <v>0</v>
      </c>
      <c r="J47" s="9"/>
      <c r="K47" s="10"/>
      <c r="L47" s="11"/>
    </row>
    <row r="48" spans="1:12" ht="12.75" customHeight="1" x14ac:dyDescent="0.2">
      <c r="A48" s="269"/>
      <c r="B48" s="53" t="s">
        <v>53</v>
      </c>
      <c r="C48" s="45">
        <f>C18</f>
        <v>0</v>
      </c>
      <c r="D48" s="52">
        <v>0.15</v>
      </c>
      <c r="E48" s="47">
        <v>14</v>
      </c>
      <c r="F48" s="48">
        <f t="shared" si="1"/>
        <v>0</v>
      </c>
      <c r="G48" s="49">
        <f t="shared" si="5"/>
        <v>0</v>
      </c>
      <c r="H48" s="50">
        <f t="shared" si="6"/>
        <v>0</v>
      </c>
      <c r="J48" s="9"/>
      <c r="K48" s="10"/>
      <c r="L48" s="11"/>
    </row>
    <row r="49" spans="1:12" ht="13.5" customHeight="1" x14ac:dyDescent="0.2">
      <c r="A49" s="248"/>
      <c r="B49" s="54" t="s">
        <v>19</v>
      </c>
      <c r="C49" s="55">
        <f>SUM(C39:C48)</f>
        <v>0</v>
      </c>
      <c r="D49" s="56"/>
      <c r="E49" s="57"/>
      <c r="F49" s="58">
        <f t="shared" ref="F49:H49" si="7">SUM(F39:F48)</f>
        <v>0</v>
      </c>
      <c r="G49" s="59">
        <f t="shared" si="7"/>
        <v>0</v>
      </c>
      <c r="H49" s="59">
        <f t="shared" si="7"/>
        <v>0</v>
      </c>
      <c r="J49" s="9"/>
      <c r="K49" s="10"/>
      <c r="L49" s="11"/>
    </row>
    <row r="50" spans="1:12" ht="12.75" customHeight="1" x14ac:dyDescent="0.2">
      <c r="A50" s="253" t="s">
        <v>20</v>
      </c>
      <c r="B50" s="53" t="s">
        <v>54</v>
      </c>
      <c r="C50" s="45">
        <f t="shared" ref="C50:C53" si="8">C20</f>
        <v>0</v>
      </c>
      <c r="D50" s="60">
        <v>0.33</v>
      </c>
      <c r="E50" s="47">
        <v>6</v>
      </c>
      <c r="F50" s="61">
        <f t="shared" ref="F50:F55" si="9">C50/E50</f>
        <v>0</v>
      </c>
      <c r="G50" s="62">
        <f t="shared" ref="G50:G55" si="10">F50</f>
        <v>0</v>
      </c>
      <c r="H50" s="63">
        <f t="shared" ref="H50:H55" si="11">F50+G50</f>
        <v>0</v>
      </c>
      <c r="J50" s="9"/>
      <c r="K50" s="10"/>
      <c r="L50" s="11"/>
    </row>
    <row r="51" spans="1:12" ht="12.75" customHeight="1" x14ac:dyDescent="0.2">
      <c r="A51" s="254"/>
      <c r="B51" s="53" t="s">
        <v>22</v>
      </c>
      <c r="C51" s="45">
        <f t="shared" si="8"/>
        <v>0</v>
      </c>
      <c r="D51" s="60">
        <v>0.2</v>
      </c>
      <c r="E51" s="47">
        <v>5</v>
      </c>
      <c r="F51" s="61">
        <f t="shared" si="9"/>
        <v>0</v>
      </c>
      <c r="G51" s="62">
        <f t="shared" si="10"/>
        <v>0</v>
      </c>
      <c r="H51" s="63">
        <f t="shared" si="11"/>
        <v>0</v>
      </c>
      <c r="J51" s="9"/>
      <c r="K51" s="10"/>
      <c r="L51" s="11"/>
    </row>
    <row r="52" spans="1:12" ht="12.75" customHeight="1" x14ac:dyDescent="0.2">
      <c r="A52" s="254"/>
      <c r="B52" s="64" t="s">
        <v>55</v>
      </c>
      <c r="C52" s="65">
        <f t="shared" si="8"/>
        <v>0</v>
      </c>
      <c r="D52" s="66"/>
      <c r="E52" s="67">
        <v>5</v>
      </c>
      <c r="F52" s="61">
        <f t="shared" si="9"/>
        <v>0</v>
      </c>
      <c r="G52" s="62">
        <f t="shared" si="10"/>
        <v>0</v>
      </c>
      <c r="H52" s="63">
        <f t="shared" si="11"/>
        <v>0</v>
      </c>
      <c r="J52" s="9"/>
      <c r="K52" s="10"/>
      <c r="L52" s="11"/>
    </row>
    <row r="53" spans="1:12" ht="12.75" customHeight="1" x14ac:dyDescent="0.2">
      <c r="A53" s="254"/>
      <c r="B53" s="53" t="s">
        <v>24</v>
      </c>
      <c r="C53" s="62">
        <f t="shared" si="8"/>
        <v>0</v>
      </c>
      <c r="D53" s="60">
        <v>0.2</v>
      </c>
      <c r="E53" s="68">
        <v>5</v>
      </c>
      <c r="F53" s="61">
        <f t="shared" si="9"/>
        <v>0</v>
      </c>
      <c r="G53" s="62">
        <f t="shared" si="10"/>
        <v>0</v>
      </c>
      <c r="H53" s="63">
        <f t="shared" si="11"/>
        <v>0</v>
      </c>
      <c r="J53" s="9"/>
      <c r="K53" s="10"/>
      <c r="L53" s="11"/>
    </row>
    <row r="54" spans="1:12" ht="12.75" customHeight="1" x14ac:dyDescent="0.2">
      <c r="A54" s="254"/>
      <c r="B54" s="53" t="s">
        <v>26</v>
      </c>
      <c r="C54" s="62">
        <f t="shared" ref="C54:C55" si="12">C25</f>
        <v>0</v>
      </c>
      <c r="D54" s="60">
        <v>0.2</v>
      </c>
      <c r="E54" s="68">
        <v>5</v>
      </c>
      <c r="F54" s="61">
        <f t="shared" si="9"/>
        <v>0</v>
      </c>
      <c r="G54" s="62">
        <f t="shared" si="10"/>
        <v>0</v>
      </c>
      <c r="H54" s="63">
        <f t="shared" si="11"/>
        <v>0</v>
      </c>
      <c r="J54" s="9"/>
      <c r="K54" s="10"/>
      <c r="L54" s="11"/>
    </row>
    <row r="55" spans="1:12" ht="15.75" customHeight="1" x14ac:dyDescent="0.2">
      <c r="A55" s="254"/>
      <c r="B55" s="53" t="s">
        <v>56</v>
      </c>
      <c r="C55" s="45">
        <f t="shared" si="12"/>
        <v>0</v>
      </c>
      <c r="D55" s="60">
        <v>0.1</v>
      </c>
      <c r="E55" s="47">
        <v>10</v>
      </c>
      <c r="F55" s="61">
        <f t="shared" si="9"/>
        <v>0</v>
      </c>
      <c r="G55" s="62">
        <f t="shared" si="10"/>
        <v>0</v>
      </c>
      <c r="H55" s="63">
        <f t="shared" si="11"/>
        <v>0</v>
      </c>
      <c r="J55" s="9"/>
      <c r="K55" s="10"/>
      <c r="L55" s="11"/>
    </row>
    <row r="56" spans="1:12" ht="15.75" customHeight="1" x14ac:dyDescent="0.2">
      <c r="A56" s="255"/>
      <c r="B56" s="69" t="s">
        <v>28</v>
      </c>
      <c r="C56" s="70">
        <f>SUM(C50:C55)</f>
        <v>0</v>
      </c>
      <c r="D56" s="71"/>
      <c r="E56" s="72"/>
      <c r="F56" s="73">
        <f t="shared" ref="F56:H56" si="13">SUM(F50:F55)</f>
        <v>0</v>
      </c>
      <c r="G56" s="70">
        <f t="shared" si="13"/>
        <v>0</v>
      </c>
      <c r="H56" s="74">
        <f t="shared" si="13"/>
        <v>0</v>
      </c>
      <c r="J56" s="9"/>
      <c r="K56" s="10"/>
      <c r="L56" s="11"/>
    </row>
    <row r="57" spans="1:12" ht="15.75" customHeight="1" x14ac:dyDescent="0.2">
      <c r="A57" s="23"/>
      <c r="B57" s="23"/>
      <c r="C57" s="256" t="s">
        <v>57</v>
      </c>
      <c r="D57" s="257"/>
      <c r="E57" s="257"/>
      <c r="F57" s="258"/>
      <c r="G57" s="75">
        <f t="shared" ref="G57:H57" si="14">G49+G56</f>
        <v>0</v>
      </c>
      <c r="H57" s="75">
        <f t="shared" si="14"/>
        <v>0</v>
      </c>
      <c r="J57" s="9"/>
      <c r="K57" s="10"/>
      <c r="L57" s="11"/>
    </row>
    <row r="58" spans="1:12" ht="15.75" customHeight="1" x14ac:dyDescent="0.2"/>
    <row r="59" spans="1:12" ht="15.75" customHeight="1" x14ac:dyDescent="0.2"/>
    <row r="60" spans="1:12" ht="15.75" customHeight="1" x14ac:dyDescent="0.2"/>
    <row r="61" spans="1:12" ht="15.75" customHeight="1" x14ac:dyDescent="0.2"/>
    <row r="62" spans="1:12" ht="15.75" customHeight="1" x14ac:dyDescent="0.2"/>
    <row r="63" spans="1:12" ht="15.75" customHeight="1" x14ac:dyDescent="0.2"/>
    <row r="64" spans="1:1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50:A56"/>
    <mergeCell ref="C57:F57"/>
    <mergeCell ref="A20:A27"/>
    <mergeCell ref="A28:A30"/>
    <mergeCell ref="A31:A33"/>
    <mergeCell ref="A34:B34"/>
    <mergeCell ref="A37:H37"/>
    <mergeCell ref="A38:B38"/>
    <mergeCell ref="A39:A49"/>
    <mergeCell ref="E11:F11"/>
    <mergeCell ref="E12:F12"/>
    <mergeCell ref="A5:F6"/>
    <mergeCell ref="A7:B8"/>
    <mergeCell ref="C7:C8"/>
    <mergeCell ref="E8:F8"/>
    <mergeCell ref="A9:A19"/>
    <mergeCell ref="E9:F9"/>
    <mergeCell ref="E10:F10"/>
  </mergeCells>
  <conditionalFormatting sqref="E37">
    <cfRule type="cellIs" dxfId="5" priority="1" operator="lessThan">
      <formula>0</formula>
    </cfRule>
  </conditionalFormatting>
  <pageMargins left="0.7" right="0.7" top="0.75" bottom="0.75" header="0" footer="0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1" workbookViewId="0">
      <selection activeCell="F22" sqref="F22"/>
    </sheetView>
  </sheetViews>
  <sheetFormatPr baseColWidth="10" defaultColWidth="14.42578125" defaultRowHeight="15" customHeight="1" x14ac:dyDescent="0.2"/>
  <cols>
    <col min="1" max="2" width="10" customWidth="1"/>
    <col min="3" max="3" width="18.7109375" customWidth="1"/>
    <col min="4" max="4" width="9.28515625" customWidth="1"/>
    <col min="5" max="5" width="9" customWidth="1"/>
    <col min="6" max="6" width="11.42578125" customWidth="1"/>
    <col min="7" max="7" width="8.42578125" customWidth="1"/>
    <col min="8" max="9" width="8.5703125" customWidth="1"/>
    <col min="10" max="10" width="8.42578125" customWidth="1"/>
    <col min="11" max="11" width="9.42578125" customWidth="1"/>
    <col min="12" max="12" width="11.140625" customWidth="1"/>
    <col min="13" max="13" width="9" customWidth="1"/>
    <col min="14" max="14" width="11.28515625" customWidth="1"/>
    <col min="15" max="15" width="9.42578125" customWidth="1"/>
    <col min="16" max="16" width="4.42578125" customWidth="1"/>
    <col min="17" max="17" width="10.7109375" customWidth="1"/>
    <col min="18" max="18" width="17.85546875" customWidth="1"/>
    <col min="19" max="19" width="10.5703125" customWidth="1"/>
    <col min="20" max="25" width="17.28515625" customWidth="1"/>
    <col min="26" max="26" width="8.7109375" customWidth="1"/>
  </cols>
  <sheetData>
    <row r="1" spans="1:26" ht="12.75" customHeight="1" x14ac:dyDescent="0.2">
      <c r="A1" s="27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76"/>
      <c r="Q1" s="77"/>
      <c r="R1" s="78"/>
      <c r="S1" s="79"/>
      <c r="T1" s="78"/>
      <c r="U1" s="78"/>
      <c r="V1" s="78"/>
      <c r="W1" s="78"/>
      <c r="X1" s="78"/>
      <c r="Y1" s="78"/>
      <c r="Z1" s="23"/>
    </row>
    <row r="2" spans="1:26" ht="12.75" customHeight="1" x14ac:dyDescent="0.2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76"/>
      <c r="Q2" s="77"/>
      <c r="R2" s="78"/>
      <c r="S2" s="79"/>
      <c r="T2" s="78"/>
      <c r="U2" s="78"/>
      <c r="V2" s="78"/>
      <c r="W2" s="78"/>
      <c r="X2" s="78"/>
      <c r="Y2" s="78"/>
      <c r="Z2" s="23"/>
    </row>
    <row r="3" spans="1:26" ht="36.75" customHeigh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76"/>
      <c r="Q3" s="77"/>
      <c r="R3" s="78"/>
      <c r="S3" s="79"/>
      <c r="T3" s="78"/>
      <c r="U3" s="78"/>
      <c r="V3" s="78"/>
      <c r="W3" s="78"/>
      <c r="X3" s="78"/>
      <c r="Y3" s="78"/>
      <c r="Z3" s="23"/>
    </row>
    <row r="4" spans="1:26" ht="19.5" customHeight="1" x14ac:dyDescent="0.2">
      <c r="A4" s="80" t="s">
        <v>176</v>
      </c>
      <c r="B4" s="272" t="s">
        <v>58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76"/>
      <c r="Q4" s="77"/>
      <c r="R4" s="78"/>
      <c r="S4" s="79"/>
      <c r="T4" s="78"/>
      <c r="U4" s="78"/>
      <c r="V4" s="78"/>
      <c r="W4" s="78"/>
      <c r="X4" s="78"/>
      <c r="Y4" s="78"/>
    </row>
    <row r="5" spans="1:26" ht="23.25" customHeight="1" x14ac:dyDescent="0.2">
      <c r="A5" s="256" t="s">
        <v>59</v>
      </c>
      <c r="B5" s="257"/>
      <c r="C5" s="258"/>
      <c r="D5" s="81" t="s">
        <v>60</v>
      </c>
      <c r="E5" s="81" t="s">
        <v>61</v>
      </c>
      <c r="F5" s="81" t="s">
        <v>62</v>
      </c>
      <c r="G5" s="81" t="s">
        <v>63</v>
      </c>
      <c r="H5" s="81" t="s">
        <v>64</v>
      </c>
      <c r="I5" s="81" t="s">
        <v>65</v>
      </c>
      <c r="J5" s="81" t="s">
        <v>66</v>
      </c>
      <c r="K5" s="81" t="s">
        <v>67</v>
      </c>
      <c r="L5" s="81" t="s">
        <v>68</v>
      </c>
      <c r="M5" s="81" t="s">
        <v>69</v>
      </c>
      <c r="N5" s="81" t="s">
        <v>70</v>
      </c>
      <c r="O5" s="81" t="s">
        <v>71</v>
      </c>
      <c r="P5" s="82"/>
      <c r="Q5" s="77"/>
      <c r="R5" s="78"/>
      <c r="S5" s="79"/>
      <c r="T5" s="78"/>
      <c r="U5" s="78"/>
      <c r="V5" s="78"/>
      <c r="W5" s="78"/>
      <c r="X5" s="78"/>
      <c r="Y5" s="78"/>
    </row>
    <row r="6" spans="1:26" ht="28.5" customHeight="1" x14ac:dyDescent="0.2">
      <c r="A6" s="274" t="s">
        <v>72</v>
      </c>
      <c r="B6" s="265"/>
      <c r="C6" s="266"/>
      <c r="D6" s="83"/>
      <c r="E6" s="84">
        <f t="shared" ref="E6:O6" si="0">D28</f>
        <v>0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  <c r="P6" s="85"/>
      <c r="Q6" s="86" t="s">
        <v>73</v>
      </c>
      <c r="R6" s="275"/>
      <c r="S6" s="276"/>
      <c r="T6" s="78"/>
      <c r="U6" s="78"/>
      <c r="V6" s="78"/>
      <c r="W6" s="78"/>
      <c r="X6" s="78"/>
      <c r="Y6" s="78"/>
    </row>
    <row r="7" spans="1:26" ht="21" customHeight="1" x14ac:dyDescent="0.2">
      <c r="A7" s="277" t="s">
        <v>74</v>
      </c>
      <c r="B7" s="270" t="s">
        <v>75</v>
      </c>
      <c r="C7" s="239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5"/>
      <c r="Q7" s="77">
        <f t="shared" ref="Q7:Q27" si="1">SUM(D7:O7)</f>
        <v>0</v>
      </c>
      <c r="R7" s="78"/>
      <c r="S7" s="88"/>
      <c r="T7" s="78"/>
      <c r="U7" s="78"/>
      <c r="V7" s="78"/>
      <c r="W7" s="78"/>
      <c r="X7" s="78"/>
      <c r="Y7" s="78"/>
    </row>
    <row r="8" spans="1:26" ht="21" customHeight="1" x14ac:dyDescent="0.2">
      <c r="A8" s="269"/>
      <c r="B8" s="270" t="s">
        <v>76</v>
      </c>
      <c r="C8" s="239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5"/>
      <c r="Q8" s="77">
        <f t="shared" si="1"/>
        <v>0</v>
      </c>
      <c r="R8" s="78"/>
      <c r="S8" s="88"/>
      <c r="T8" s="78"/>
      <c r="U8" s="78"/>
      <c r="V8" s="78"/>
      <c r="W8" s="78"/>
      <c r="X8" s="78"/>
      <c r="Y8" s="78"/>
    </row>
    <row r="9" spans="1:26" ht="20.25" customHeight="1" x14ac:dyDescent="0.2">
      <c r="A9" s="269"/>
      <c r="B9" s="270" t="s">
        <v>77</v>
      </c>
      <c r="C9" s="239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/>
      <c r="Q9" s="77">
        <f t="shared" si="1"/>
        <v>0</v>
      </c>
      <c r="R9" s="78"/>
      <c r="S9" s="88"/>
      <c r="T9" s="78"/>
      <c r="U9" s="78"/>
      <c r="V9" s="78"/>
      <c r="W9" s="78"/>
      <c r="X9" s="78"/>
      <c r="Y9" s="78"/>
    </row>
    <row r="10" spans="1:26" ht="20.25" customHeight="1" x14ac:dyDescent="0.2">
      <c r="A10" s="269"/>
      <c r="B10" s="270" t="s">
        <v>78</v>
      </c>
      <c r="C10" s="239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5"/>
      <c r="Q10" s="77">
        <f t="shared" si="1"/>
        <v>0</v>
      </c>
      <c r="R10" s="78"/>
      <c r="S10" s="88"/>
      <c r="T10" s="78"/>
      <c r="U10" s="78"/>
      <c r="V10" s="78"/>
      <c r="W10" s="78"/>
      <c r="X10" s="78"/>
      <c r="Y10" s="78"/>
    </row>
    <row r="11" spans="1:26" ht="19.5" customHeight="1" x14ac:dyDescent="0.2">
      <c r="A11" s="248"/>
      <c r="B11" s="240" t="s">
        <v>79</v>
      </c>
      <c r="C11" s="239"/>
      <c r="D11" s="89">
        <f t="shared" ref="D11:O11" si="2">SUM(D7:D10)</f>
        <v>0</v>
      </c>
      <c r="E11" s="89">
        <f t="shared" si="2"/>
        <v>0</v>
      </c>
      <c r="F11" s="89">
        <f t="shared" si="2"/>
        <v>0</v>
      </c>
      <c r="G11" s="89">
        <f t="shared" si="2"/>
        <v>0</v>
      </c>
      <c r="H11" s="89">
        <f t="shared" si="2"/>
        <v>0</v>
      </c>
      <c r="I11" s="89">
        <f t="shared" si="2"/>
        <v>0</v>
      </c>
      <c r="J11" s="89">
        <f t="shared" si="2"/>
        <v>0</v>
      </c>
      <c r="K11" s="89">
        <f t="shared" si="2"/>
        <v>0</v>
      </c>
      <c r="L11" s="89">
        <f t="shared" si="2"/>
        <v>0</v>
      </c>
      <c r="M11" s="89">
        <f t="shared" si="2"/>
        <v>0</v>
      </c>
      <c r="N11" s="89">
        <f t="shared" si="2"/>
        <v>0</v>
      </c>
      <c r="O11" s="90">
        <f t="shared" si="2"/>
        <v>0</v>
      </c>
      <c r="P11" s="24"/>
      <c r="Q11" s="91">
        <f t="shared" si="1"/>
        <v>0</v>
      </c>
      <c r="R11" s="92"/>
      <c r="S11" s="88"/>
      <c r="T11" s="78"/>
      <c r="U11" s="78"/>
      <c r="V11" s="78"/>
      <c r="W11" s="78"/>
      <c r="X11" s="78"/>
      <c r="Y11" s="78"/>
    </row>
    <row r="12" spans="1:26" ht="21" customHeight="1" x14ac:dyDescent="0.2">
      <c r="A12" s="282" t="s">
        <v>80</v>
      </c>
      <c r="B12" s="278" t="s">
        <v>81</v>
      </c>
      <c r="C12" s="239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5"/>
      <c r="Q12" s="77">
        <f t="shared" si="1"/>
        <v>0</v>
      </c>
      <c r="R12" s="78"/>
      <c r="S12" s="88"/>
      <c r="T12" s="78"/>
      <c r="U12" s="78"/>
      <c r="V12" s="78"/>
      <c r="W12" s="78"/>
      <c r="X12" s="78"/>
      <c r="Y12" s="78"/>
    </row>
    <row r="13" spans="1:26" ht="21" customHeight="1" x14ac:dyDescent="0.2">
      <c r="A13" s="251"/>
      <c r="B13" s="278" t="s">
        <v>82</v>
      </c>
      <c r="C13" s="239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5"/>
      <c r="Q13" s="77">
        <f t="shared" si="1"/>
        <v>0</v>
      </c>
      <c r="R13" s="78"/>
      <c r="S13" s="88"/>
      <c r="T13" s="78"/>
      <c r="U13" s="78"/>
      <c r="V13" s="78"/>
      <c r="W13" s="78"/>
      <c r="X13" s="78"/>
      <c r="Y13" s="78"/>
    </row>
    <row r="14" spans="1:26" ht="21" customHeight="1" x14ac:dyDescent="0.2">
      <c r="A14" s="251"/>
      <c r="B14" s="278" t="s">
        <v>83</v>
      </c>
      <c r="C14" s="239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5"/>
      <c r="Q14" s="77">
        <f t="shared" si="1"/>
        <v>0</v>
      </c>
      <c r="R14" s="78"/>
      <c r="S14" s="88"/>
      <c r="T14" s="78"/>
      <c r="U14" s="78"/>
      <c r="V14" s="78"/>
      <c r="W14" s="78"/>
      <c r="X14" s="78"/>
      <c r="Y14" s="78"/>
    </row>
    <row r="15" spans="1:26" ht="21" customHeight="1" x14ac:dyDescent="0.2">
      <c r="A15" s="251"/>
      <c r="B15" s="278" t="s">
        <v>84</v>
      </c>
      <c r="C15" s="239"/>
      <c r="D15" s="87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0"/>
      <c r="Q15" s="77">
        <f t="shared" si="1"/>
        <v>0</v>
      </c>
      <c r="R15" s="78"/>
      <c r="S15" s="88"/>
      <c r="T15" s="78"/>
      <c r="U15" s="78"/>
      <c r="V15" s="78"/>
      <c r="W15" s="78"/>
      <c r="X15" s="78"/>
      <c r="Y15" s="78"/>
    </row>
    <row r="16" spans="1:26" ht="21" customHeight="1" x14ac:dyDescent="0.2">
      <c r="A16" s="251"/>
      <c r="B16" s="278" t="s">
        <v>85</v>
      </c>
      <c r="C16" s="239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5"/>
      <c r="Q16" s="77">
        <f t="shared" si="1"/>
        <v>0</v>
      </c>
      <c r="R16" s="78"/>
      <c r="S16" s="88"/>
      <c r="T16" s="78"/>
      <c r="U16" s="78"/>
      <c r="V16" s="78"/>
      <c r="W16" s="78"/>
      <c r="X16" s="78"/>
      <c r="Y16" s="78"/>
    </row>
    <row r="17" spans="1:25" ht="21" customHeight="1" x14ac:dyDescent="0.2">
      <c r="A17" s="251"/>
      <c r="B17" s="278" t="s">
        <v>86</v>
      </c>
      <c r="C17" s="239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5"/>
      <c r="Q17" s="77">
        <f t="shared" si="1"/>
        <v>0</v>
      </c>
      <c r="R17" s="78"/>
      <c r="S17" s="88"/>
      <c r="T17" s="78"/>
      <c r="U17" s="78"/>
      <c r="V17" s="78"/>
      <c r="W17" s="78"/>
      <c r="X17" s="78"/>
      <c r="Y17" s="78"/>
    </row>
    <row r="18" spans="1:25" ht="21" customHeight="1" x14ac:dyDescent="0.2">
      <c r="A18" s="251"/>
      <c r="B18" s="278" t="s">
        <v>87</v>
      </c>
      <c r="C18" s="239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5"/>
      <c r="Q18" s="77">
        <f t="shared" si="1"/>
        <v>0</v>
      </c>
      <c r="R18" s="78"/>
      <c r="S18" s="88"/>
      <c r="T18" s="78"/>
      <c r="U18" s="78"/>
      <c r="V18" s="78"/>
      <c r="W18" s="78"/>
      <c r="X18" s="78"/>
      <c r="Y18" s="78"/>
    </row>
    <row r="19" spans="1:25" ht="21" customHeight="1" x14ac:dyDescent="0.2">
      <c r="A19" s="251"/>
      <c r="B19" s="278" t="s">
        <v>88</v>
      </c>
      <c r="C19" s="239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5"/>
      <c r="Q19" s="77">
        <f t="shared" si="1"/>
        <v>0</v>
      </c>
      <c r="R19" s="78"/>
      <c r="S19" s="88"/>
      <c r="T19" s="78"/>
      <c r="U19" s="78"/>
      <c r="V19" s="78"/>
      <c r="W19" s="78"/>
      <c r="X19" s="78"/>
      <c r="Y19" s="78"/>
    </row>
    <row r="20" spans="1:25" ht="21" customHeight="1" x14ac:dyDescent="0.2">
      <c r="A20" s="251"/>
      <c r="B20" s="278" t="s">
        <v>89</v>
      </c>
      <c r="C20" s="239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5"/>
      <c r="Q20" s="77">
        <f t="shared" si="1"/>
        <v>0</v>
      </c>
      <c r="R20" s="78"/>
      <c r="S20" s="88"/>
      <c r="T20" s="78"/>
      <c r="U20" s="78"/>
      <c r="V20" s="78"/>
      <c r="W20" s="78"/>
      <c r="X20" s="78"/>
      <c r="Y20" s="78"/>
    </row>
    <row r="21" spans="1:25" ht="21" customHeight="1" x14ac:dyDescent="0.2">
      <c r="A21" s="251"/>
      <c r="B21" s="278" t="s">
        <v>90</v>
      </c>
      <c r="C21" s="239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5"/>
      <c r="Q21" s="77">
        <f t="shared" si="1"/>
        <v>0</v>
      </c>
      <c r="R21" s="78"/>
      <c r="S21" s="88"/>
      <c r="T21" s="78"/>
      <c r="U21" s="78"/>
      <c r="V21" s="78"/>
      <c r="W21" s="78"/>
      <c r="X21" s="78"/>
      <c r="Y21" s="78"/>
    </row>
    <row r="22" spans="1:25" ht="21" customHeight="1" x14ac:dyDescent="0.2">
      <c r="A22" s="251"/>
      <c r="B22" s="278" t="s">
        <v>91</v>
      </c>
      <c r="C22" s="239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5"/>
      <c r="Q22" s="77">
        <f t="shared" si="1"/>
        <v>0</v>
      </c>
      <c r="R22" s="78"/>
      <c r="S22" s="88"/>
      <c r="T22" s="78"/>
      <c r="U22" s="78"/>
      <c r="V22" s="78"/>
      <c r="W22" s="78"/>
      <c r="X22" s="78"/>
      <c r="Y22" s="78"/>
    </row>
    <row r="23" spans="1:25" ht="21" customHeight="1" x14ac:dyDescent="0.2">
      <c r="A23" s="251"/>
      <c r="B23" s="278" t="s">
        <v>92</v>
      </c>
      <c r="C23" s="239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5"/>
      <c r="Q23" s="77">
        <f t="shared" si="1"/>
        <v>0</v>
      </c>
      <c r="R23" s="78"/>
      <c r="S23" s="88"/>
      <c r="T23" s="78"/>
      <c r="U23" s="78"/>
      <c r="V23" s="78"/>
      <c r="W23" s="78"/>
      <c r="X23" s="78"/>
      <c r="Y23" s="78"/>
    </row>
    <row r="24" spans="1:25" ht="21" customHeight="1" x14ac:dyDescent="0.2">
      <c r="A24" s="251"/>
      <c r="B24" s="278" t="s">
        <v>93</v>
      </c>
      <c r="C24" s="239"/>
      <c r="D24" s="94">
        <f>'Resumen Operac. Préstamos'!D10</f>
        <v>0</v>
      </c>
      <c r="E24" s="94">
        <f>'Resumen Operac. Préstamos'!D11</f>
        <v>0</v>
      </c>
      <c r="F24" s="94">
        <f>'Resumen Operac. Préstamos'!D12</f>
        <v>0</v>
      </c>
      <c r="G24" s="94">
        <f>'Resumen Operac. Préstamos'!D13</f>
        <v>0</v>
      </c>
      <c r="H24" s="94">
        <f>'Resumen Operac. Préstamos'!D14</f>
        <v>0</v>
      </c>
      <c r="I24" s="94">
        <f>'Resumen Operac. Préstamos'!D15</f>
        <v>0</v>
      </c>
      <c r="J24" s="94">
        <f>'Resumen Operac. Préstamos'!D16</f>
        <v>0</v>
      </c>
      <c r="K24" s="94">
        <f>'Resumen Operac. Préstamos'!D17</f>
        <v>0</v>
      </c>
      <c r="L24" s="94">
        <f>'Resumen Operac. Préstamos'!D18</f>
        <v>0</v>
      </c>
      <c r="M24" s="94">
        <f>'Resumen Operac. Préstamos'!D19</f>
        <v>0</v>
      </c>
      <c r="N24" s="94">
        <f>'Resumen Operac. Préstamos'!D20</f>
        <v>0</v>
      </c>
      <c r="O24" s="94">
        <f>'Resumen Operac. Préstamos'!D21</f>
        <v>0</v>
      </c>
      <c r="P24" s="10"/>
      <c r="Q24" s="77">
        <f t="shared" si="1"/>
        <v>0</v>
      </c>
      <c r="R24" s="78"/>
      <c r="S24" s="88"/>
      <c r="T24" s="78"/>
      <c r="U24" s="78"/>
      <c r="V24" s="78"/>
      <c r="W24" s="78"/>
      <c r="X24" s="78"/>
      <c r="Y24" s="78"/>
    </row>
    <row r="25" spans="1:25" ht="21" customHeight="1" x14ac:dyDescent="0.2">
      <c r="A25" s="251"/>
      <c r="B25" s="278" t="s">
        <v>94</v>
      </c>
      <c r="C25" s="239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10"/>
      <c r="Q25" s="77">
        <f t="shared" si="1"/>
        <v>0</v>
      </c>
      <c r="R25" s="78"/>
      <c r="S25" s="88"/>
      <c r="T25" s="78"/>
      <c r="U25" s="78"/>
      <c r="V25" s="78"/>
      <c r="W25" s="78"/>
      <c r="X25" s="78"/>
      <c r="Y25" s="78"/>
    </row>
    <row r="26" spans="1:25" ht="18.75" customHeight="1" x14ac:dyDescent="0.2">
      <c r="A26" s="252"/>
      <c r="B26" s="279" t="s">
        <v>95</v>
      </c>
      <c r="C26" s="239"/>
      <c r="D26" s="95">
        <f t="shared" ref="D26:O26" si="3">SUM(D12:D25)</f>
        <v>0</v>
      </c>
      <c r="E26" s="95">
        <f t="shared" si="3"/>
        <v>0</v>
      </c>
      <c r="F26" s="95">
        <f t="shared" si="3"/>
        <v>0</v>
      </c>
      <c r="G26" s="95">
        <f t="shared" si="3"/>
        <v>0</v>
      </c>
      <c r="H26" s="95">
        <f t="shared" si="3"/>
        <v>0</v>
      </c>
      <c r="I26" s="95">
        <f t="shared" si="3"/>
        <v>0</v>
      </c>
      <c r="J26" s="95">
        <f t="shared" si="3"/>
        <v>0</v>
      </c>
      <c r="K26" s="95">
        <f t="shared" si="3"/>
        <v>0</v>
      </c>
      <c r="L26" s="95">
        <f t="shared" si="3"/>
        <v>0</v>
      </c>
      <c r="M26" s="95">
        <f t="shared" si="3"/>
        <v>0</v>
      </c>
      <c r="N26" s="95">
        <f t="shared" si="3"/>
        <v>0</v>
      </c>
      <c r="O26" s="95">
        <f t="shared" si="3"/>
        <v>0</v>
      </c>
      <c r="P26" s="24"/>
      <c r="Q26" s="96">
        <f t="shared" si="1"/>
        <v>0</v>
      </c>
      <c r="R26" s="92"/>
      <c r="S26" s="88"/>
      <c r="T26" s="78"/>
      <c r="U26" s="78"/>
      <c r="V26" s="78"/>
      <c r="W26" s="78"/>
      <c r="X26" s="78"/>
      <c r="Y26" s="78"/>
    </row>
    <row r="27" spans="1:25" ht="21" customHeight="1" x14ac:dyDescent="0.2">
      <c r="A27" s="280" t="s">
        <v>96</v>
      </c>
      <c r="B27" s="257"/>
      <c r="C27" s="258"/>
      <c r="D27" s="97">
        <f t="shared" ref="D27:O27" si="4">D11-D26</f>
        <v>0</v>
      </c>
      <c r="E27" s="97">
        <f t="shared" si="4"/>
        <v>0</v>
      </c>
      <c r="F27" s="97">
        <f t="shared" si="4"/>
        <v>0</v>
      </c>
      <c r="G27" s="97">
        <f t="shared" si="4"/>
        <v>0</v>
      </c>
      <c r="H27" s="97">
        <f t="shared" si="4"/>
        <v>0</v>
      </c>
      <c r="I27" s="97">
        <f t="shared" si="4"/>
        <v>0</v>
      </c>
      <c r="J27" s="97">
        <f t="shared" si="4"/>
        <v>0</v>
      </c>
      <c r="K27" s="97">
        <f t="shared" si="4"/>
        <v>0</v>
      </c>
      <c r="L27" s="97">
        <f t="shared" si="4"/>
        <v>0</v>
      </c>
      <c r="M27" s="97">
        <f t="shared" si="4"/>
        <v>0</v>
      </c>
      <c r="N27" s="97">
        <f t="shared" si="4"/>
        <v>0</v>
      </c>
      <c r="O27" s="98">
        <f t="shared" si="4"/>
        <v>0</v>
      </c>
      <c r="P27" s="24"/>
      <c r="Q27" s="99">
        <f t="shared" si="1"/>
        <v>0</v>
      </c>
      <c r="R27" s="78"/>
      <c r="S27" s="79"/>
      <c r="T27" s="78"/>
      <c r="U27" s="78"/>
      <c r="V27" s="78"/>
      <c r="W27" s="78"/>
      <c r="X27" s="78"/>
      <c r="Y27" s="78"/>
    </row>
    <row r="28" spans="1:25" ht="25.5" customHeight="1" x14ac:dyDescent="0.2">
      <c r="A28" s="281" t="s">
        <v>97</v>
      </c>
      <c r="B28" s="257"/>
      <c r="C28" s="258"/>
      <c r="D28" s="75">
        <f t="shared" ref="D28:O28" si="5">D6+D27</f>
        <v>0</v>
      </c>
      <c r="E28" s="75">
        <f t="shared" si="5"/>
        <v>0</v>
      </c>
      <c r="F28" s="75">
        <f t="shared" si="5"/>
        <v>0</v>
      </c>
      <c r="G28" s="75">
        <f t="shared" si="5"/>
        <v>0</v>
      </c>
      <c r="H28" s="75">
        <f t="shared" si="5"/>
        <v>0</v>
      </c>
      <c r="I28" s="75">
        <f t="shared" si="5"/>
        <v>0</v>
      </c>
      <c r="J28" s="75">
        <f t="shared" si="5"/>
        <v>0</v>
      </c>
      <c r="K28" s="75">
        <f t="shared" si="5"/>
        <v>0</v>
      </c>
      <c r="L28" s="75">
        <f t="shared" si="5"/>
        <v>0</v>
      </c>
      <c r="M28" s="75">
        <f t="shared" si="5"/>
        <v>0</v>
      </c>
      <c r="N28" s="75">
        <f t="shared" si="5"/>
        <v>0</v>
      </c>
      <c r="O28" s="75">
        <f t="shared" si="5"/>
        <v>0</v>
      </c>
      <c r="P28" s="11"/>
      <c r="Q28" s="100"/>
      <c r="R28" s="78"/>
      <c r="S28" s="79"/>
      <c r="T28" s="78"/>
      <c r="U28" s="78"/>
      <c r="V28" s="78"/>
      <c r="W28" s="78"/>
      <c r="X28" s="78"/>
      <c r="Y28" s="78"/>
    </row>
    <row r="29" spans="1:25" ht="17.25" customHeight="1" x14ac:dyDescent="0.2">
      <c r="J29" s="23"/>
      <c r="K29" s="23"/>
      <c r="L29" s="23"/>
      <c r="M29" s="23"/>
      <c r="N29" s="23"/>
      <c r="O29" s="23"/>
      <c r="P29" s="23"/>
      <c r="Q29" s="77"/>
      <c r="R29" s="78"/>
      <c r="S29" s="79"/>
      <c r="T29" s="78"/>
      <c r="U29" s="78"/>
      <c r="V29" s="78"/>
      <c r="W29" s="78"/>
      <c r="X29" s="78"/>
      <c r="Y29" s="78"/>
    </row>
    <row r="30" spans="1:25" ht="24.75" customHeight="1" x14ac:dyDescent="0.2">
      <c r="A30" s="80" t="s">
        <v>177</v>
      </c>
      <c r="B30" s="101"/>
      <c r="C30" s="23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78"/>
      <c r="S30" s="79"/>
      <c r="T30" s="78"/>
      <c r="U30" s="78"/>
      <c r="V30" s="78"/>
      <c r="W30" s="78"/>
      <c r="X30" s="78"/>
      <c r="Y30" s="78"/>
    </row>
    <row r="31" spans="1:25" ht="23.25" customHeight="1" x14ac:dyDescent="0.2">
      <c r="A31" s="256" t="s">
        <v>59</v>
      </c>
      <c r="B31" s="257"/>
      <c r="C31" s="258"/>
      <c r="D31" s="81" t="s">
        <v>60</v>
      </c>
      <c r="E31" s="81" t="s">
        <v>61</v>
      </c>
      <c r="F31" s="81" t="s">
        <v>62</v>
      </c>
      <c r="G31" s="81" t="s">
        <v>63</v>
      </c>
      <c r="H31" s="81" t="s">
        <v>64</v>
      </c>
      <c r="I31" s="81" t="s">
        <v>65</v>
      </c>
      <c r="J31" s="81" t="s">
        <v>66</v>
      </c>
      <c r="K31" s="81" t="s">
        <v>67</v>
      </c>
      <c r="L31" s="81" t="s">
        <v>68</v>
      </c>
      <c r="M31" s="81" t="s">
        <v>69</v>
      </c>
      <c r="N31" s="81" t="s">
        <v>70</v>
      </c>
      <c r="O31" s="81" t="s">
        <v>71</v>
      </c>
      <c r="P31" s="82"/>
      <c r="Q31" s="77"/>
      <c r="R31" s="78"/>
      <c r="S31" s="79"/>
      <c r="T31" s="78"/>
      <c r="U31" s="78"/>
      <c r="V31" s="78"/>
      <c r="W31" s="78"/>
      <c r="X31" s="78"/>
      <c r="Y31" s="78"/>
    </row>
    <row r="32" spans="1:25" ht="24" customHeight="1" x14ac:dyDescent="0.2">
      <c r="A32" s="274" t="s">
        <v>98</v>
      </c>
      <c r="B32" s="265"/>
      <c r="C32" s="266"/>
      <c r="D32" s="102">
        <f>O28</f>
        <v>0</v>
      </c>
      <c r="E32" s="102">
        <f t="shared" ref="E32:O32" si="6">D54</f>
        <v>0</v>
      </c>
      <c r="F32" s="102">
        <f t="shared" si="6"/>
        <v>0</v>
      </c>
      <c r="G32" s="102">
        <f t="shared" si="6"/>
        <v>0</v>
      </c>
      <c r="H32" s="102">
        <f t="shared" si="6"/>
        <v>0</v>
      </c>
      <c r="I32" s="102">
        <f t="shared" si="6"/>
        <v>0</v>
      </c>
      <c r="J32" s="102">
        <f t="shared" si="6"/>
        <v>0</v>
      </c>
      <c r="K32" s="102">
        <f t="shared" si="6"/>
        <v>0</v>
      </c>
      <c r="L32" s="102">
        <f t="shared" si="6"/>
        <v>0</v>
      </c>
      <c r="M32" s="102">
        <f t="shared" si="6"/>
        <v>0</v>
      </c>
      <c r="N32" s="102">
        <f t="shared" si="6"/>
        <v>0</v>
      </c>
      <c r="O32" s="102">
        <f t="shared" si="6"/>
        <v>0</v>
      </c>
      <c r="P32" s="10"/>
      <c r="Q32" s="100"/>
      <c r="R32" s="78"/>
      <c r="S32" s="79"/>
      <c r="T32" s="78"/>
      <c r="U32" s="78"/>
      <c r="V32" s="78"/>
      <c r="W32" s="78"/>
      <c r="X32" s="78"/>
      <c r="Y32" s="78"/>
    </row>
    <row r="33" spans="1:25" ht="21" customHeight="1" x14ac:dyDescent="0.2">
      <c r="A33" s="277" t="s">
        <v>74</v>
      </c>
      <c r="B33" s="270" t="s">
        <v>75</v>
      </c>
      <c r="C33" s="239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5"/>
      <c r="Q33" s="77">
        <f t="shared" ref="Q33:Q51" si="7">SUM(D33:O33)</f>
        <v>0</v>
      </c>
      <c r="R33" s="78"/>
      <c r="S33" s="88"/>
      <c r="T33" s="78"/>
      <c r="U33" s="78"/>
      <c r="V33" s="78"/>
      <c r="W33" s="78"/>
      <c r="X33" s="78"/>
      <c r="Y33" s="78"/>
    </row>
    <row r="34" spans="1:25" ht="21" customHeight="1" x14ac:dyDescent="0.2">
      <c r="A34" s="269"/>
      <c r="B34" s="270" t="s">
        <v>76</v>
      </c>
      <c r="C34" s="239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5"/>
      <c r="Q34" s="77">
        <f t="shared" si="7"/>
        <v>0</v>
      </c>
      <c r="R34" s="78"/>
      <c r="S34" s="88"/>
      <c r="T34" s="78"/>
      <c r="U34" s="78"/>
      <c r="V34" s="78"/>
      <c r="W34" s="78"/>
      <c r="X34" s="78"/>
      <c r="Y34" s="78"/>
    </row>
    <row r="35" spans="1:25" ht="21" customHeight="1" x14ac:dyDescent="0.2">
      <c r="A35" s="269"/>
      <c r="B35" s="270" t="s">
        <v>77</v>
      </c>
      <c r="C35" s="239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5"/>
      <c r="Q35" s="77">
        <f t="shared" si="7"/>
        <v>0</v>
      </c>
      <c r="R35" s="78"/>
      <c r="S35" s="88"/>
      <c r="T35" s="78"/>
      <c r="U35" s="78"/>
      <c r="V35" s="78"/>
      <c r="W35" s="78"/>
      <c r="X35" s="78"/>
      <c r="Y35" s="78"/>
    </row>
    <row r="36" spans="1:25" ht="21" customHeight="1" x14ac:dyDescent="0.2">
      <c r="A36" s="269"/>
      <c r="B36" s="270" t="s">
        <v>78</v>
      </c>
      <c r="C36" s="239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5"/>
      <c r="Q36" s="77">
        <f t="shared" si="7"/>
        <v>0</v>
      </c>
      <c r="R36" s="78"/>
      <c r="S36" s="88"/>
      <c r="T36" s="78"/>
      <c r="U36" s="78"/>
      <c r="V36" s="78"/>
      <c r="W36" s="78"/>
      <c r="X36" s="78"/>
      <c r="Y36" s="78"/>
    </row>
    <row r="37" spans="1:25" ht="21" customHeight="1" x14ac:dyDescent="0.2">
      <c r="A37" s="248"/>
      <c r="B37" s="240" t="s">
        <v>79</v>
      </c>
      <c r="C37" s="239"/>
      <c r="D37" s="90">
        <f t="shared" ref="D37:O37" si="8">SUM(D33:D36)</f>
        <v>0</v>
      </c>
      <c r="E37" s="90">
        <f t="shared" si="8"/>
        <v>0</v>
      </c>
      <c r="F37" s="90">
        <f t="shared" si="8"/>
        <v>0</v>
      </c>
      <c r="G37" s="90">
        <f t="shared" si="8"/>
        <v>0</v>
      </c>
      <c r="H37" s="90">
        <f t="shared" si="8"/>
        <v>0</v>
      </c>
      <c r="I37" s="90">
        <f t="shared" si="8"/>
        <v>0</v>
      </c>
      <c r="J37" s="90">
        <f t="shared" si="8"/>
        <v>0</v>
      </c>
      <c r="K37" s="90">
        <f t="shared" si="8"/>
        <v>0</v>
      </c>
      <c r="L37" s="90">
        <f t="shared" si="8"/>
        <v>0</v>
      </c>
      <c r="M37" s="90">
        <f t="shared" si="8"/>
        <v>0</v>
      </c>
      <c r="N37" s="90">
        <f t="shared" si="8"/>
        <v>0</v>
      </c>
      <c r="O37" s="90">
        <f t="shared" si="8"/>
        <v>0</v>
      </c>
      <c r="P37" s="24"/>
      <c r="Q37" s="91">
        <f t="shared" si="7"/>
        <v>0</v>
      </c>
      <c r="R37" s="78"/>
      <c r="S37" s="88"/>
      <c r="T37" s="78"/>
      <c r="U37" s="78"/>
      <c r="V37" s="78"/>
      <c r="W37" s="78"/>
      <c r="X37" s="78"/>
      <c r="Y37" s="78"/>
    </row>
    <row r="38" spans="1:25" ht="21" customHeight="1" x14ac:dyDescent="0.2">
      <c r="A38" s="282" t="s">
        <v>80</v>
      </c>
      <c r="B38" s="278" t="s">
        <v>81</v>
      </c>
      <c r="C38" s="23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5"/>
      <c r="Q38" s="77">
        <f t="shared" si="7"/>
        <v>0</v>
      </c>
      <c r="R38" s="78"/>
      <c r="S38" s="88"/>
      <c r="T38" s="78"/>
      <c r="U38" s="78"/>
      <c r="V38" s="78"/>
      <c r="W38" s="78"/>
      <c r="X38" s="78"/>
      <c r="Y38" s="78"/>
    </row>
    <row r="39" spans="1:25" ht="21" customHeight="1" x14ac:dyDescent="0.2">
      <c r="A39" s="251"/>
      <c r="B39" s="278" t="s">
        <v>82</v>
      </c>
      <c r="C39" s="239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5"/>
      <c r="Q39" s="77">
        <f t="shared" si="7"/>
        <v>0</v>
      </c>
      <c r="R39" s="92"/>
      <c r="S39" s="88"/>
      <c r="T39" s="78"/>
      <c r="U39" s="78"/>
      <c r="V39" s="78"/>
      <c r="W39" s="78"/>
      <c r="X39" s="78"/>
      <c r="Y39" s="78"/>
    </row>
    <row r="40" spans="1:25" ht="21" customHeight="1" x14ac:dyDescent="0.2">
      <c r="A40" s="251"/>
      <c r="B40" s="278" t="s">
        <v>83</v>
      </c>
      <c r="C40" s="239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5"/>
      <c r="Q40" s="77">
        <f t="shared" si="7"/>
        <v>0</v>
      </c>
      <c r="R40" s="78"/>
      <c r="S40" s="88"/>
      <c r="T40" s="78"/>
      <c r="U40" s="78"/>
      <c r="V40" s="78"/>
      <c r="W40" s="78"/>
      <c r="X40" s="78"/>
      <c r="Y40" s="78"/>
    </row>
    <row r="41" spans="1:25" ht="21" customHeight="1" x14ac:dyDescent="0.2">
      <c r="A41" s="251"/>
      <c r="B41" s="278" t="s">
        <v>84</v>
      </c>
      <c r="C41" s="239"/>
      <c r="D41" s="87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10"/>
      <c r="Q41" s="77">
        <f t="shared" si="7"/>
        <v>0</v>
      </c>
      <c r="R41" s="78"/>
      <c r="S41" s="88"/>
      <c r="T41" s="78"/>
      <c r="U41" s="78"/>
      <c r="V41" s="78"/>
      <c r="W41" s="78"/>
      <c r="X41" s="78"/>
      <c r="Y41" s="78"/>
    </row>
    <row r="42" spans="1:25" ht="21" customHeight="1" x14ac:dyDescent="0.2">
      <c r="A42" s="251"/>
      <c r="B42" s="278" t="s">
        <v>85</v>
      </c>
      <c r="C42" s="239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5"/>
      <c r="Q42" s="77">
        <f t="shared" si="7"/>
        <v>0</v>
      </c>
      <c r="R42" s="78"/>
      <c r="S42" s="88"/>
      <c r="T42" s="78"/>
      <c r="U42" s="78"/>
      <c r="V42" s="78"/>
      <c r="W42" s="78"/>
      <c r="X42" s="78"/>
      <c r="Y42" s="78"/>
    </row>
    <row r="43" spans="1:25" ht="21" customHeight="1" x14ac:dyDescent="0.2">
      <c r="A43" s="251"/>
      <c r="B43" s="278" t="s">
        <v>86</v>
      </c>
      <c r="C43" s="239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5"/>
      <c r="Q43" s="77">
        <f t="shared" si="7"/>
        <v>0</v>
      </c>
      <c r="R43" s="78"/>
      <c r="S43" s="88"/>
      <c r="T43" s="78"/>
      <c r="U43" s="78"/>
      <c r="V43" s="78"/>
      <c r="W43" s="78"/>
      <c r="X43" s="78"/>
      <c r="Y43" s="78"/>
    </row>
    <row r="44" spans="1:25" ht="21" customHeight="1" x14ac:dyDescent="0.2">
      <c r="A44" s="251"/>
      <c r="B44" s="278" t="s">
        <v>87</v>
      </c>
      <c r="C44" s="239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5"/>
      <c r="Q44" s="77">
        <f t="shared" si="7"/>
        <v>0</v>
      </c>
      <c r="R44" s="78"/>
      <c r="S44" s="88"/>
      <c r="T44" s="78"/>
      <c r="U44" s="78"/>
      <c r="V44" s="78"/>
      <c r="W44" s="78"/>
      <c r="X44" s="78"/>
      <c r="Y44" s="78"/>
    </row>
    <row r="45" spans="1:25" ht="21" customHeight="1" x14ac:dyDescent="0.2">
      <c r="A45" s="251"/>
      <c r="B45" s="278" t="s">
        <v>88</v>
      </c>
      <c r="C45" s="239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5"/>
      <c r="Q45" s="77">
        <f t="shared" si="7"/>
        <v>0</v>
      </c>
      <c r="R45" s="78"/>
      <c r="S45" s="88"/>
      <c r="T45" s="78"/>
      <c r="U45" s="78"/>
      <c r="V45" s="78"/>
      <c r="W45" s="78"/>
      <c r="X45" s="78"/>
      <c r="Y45" s="78"/>
    </row>
    <row r="46" spans="1:25" ht="21" customHeight="1" x14ac:dyDescent="0.2">
      <c r="A46" s="251"/>
      <c r="B46" s="278" t="s">
        <v>89</v>
      </c>
      <c r="C46" s="239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5"/>
      <c r="Q46" s="77">
        <f t="shared" si="7"/>
        <v>0</v>
      </c>
      <c r="R46" s="78"/>
      <c r="S46" s="88"/>
      <c r="T46" s="78"/>
      <c r="U46" s="78"/>
      <c r="V46" s="78"/>
      <c r="W46" s="78"/>
      <c r="X46" s="78"/>
      <c r="Y46" s="78"/>
    </row>
    <row r="47" spans="1:25" ht="21" customHeight="1" x14ac:dyDescent="0.2">
      <c r="A47" s="251"/>
      <c r="B47" s="278" t="s">
        <v>90</v>
      </c>
      <c r="C47" s="239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5"/>
      <c r="Q47" s="77">
        <f t="shared" si="7"/>
        <v>0</v>
      </c>
      <c r="R47" s="78"/>
      <c r="S47" s="88"/>
      <c r="T47" s="78"/>
      <c r="U47" s="78"/>
      <c r="V47" s="78"/>
      <c r="W47" s="78"/>
      <c r="X47" s="78"/>
      <c r="Y47" s="78"/>
    </row>
    <row r="48" spans="1:25" ht="21" customHeight="1" x14ac:dyDescent="0.2">
      <c r="A48" s="251"/>
      <c r="B48" s="278" t="s">
        <v>91</v>
      </c>
      <c r="C48" s="239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5"/>
      <c r="Q48" s="77">
        <f t="shared" si="7"/>
        <v>0</v>
      </c>
      <c r="R48" s="78"/>
      <c r="S48" s="88"/>
      <c r="T48" s="78"/>
      <c r="U48" s="78"/>
      <c r="V48" s="78"/>
      <c r="W48" s="78"/>
      <c r="X48" s="78"/>
      <c r="Y48" s="78"/>
    </row>
    <row r="49" spans="1:25" ht="21" customHeight="1" x14ac:dyDescent="0.2">
      <c r="A49" s="251"/>
      <c r="B49" s="278" t="s">
        <v>92</v>
      </c>
      <c r="C49" s="239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5"/>
      <c r="Q49" s="77">
        <f t="shared" si="7"/>
        <v>0</v>
      </c>
      <c r="R49" s="78"/>
      <c r="S49" s="88"/>
      <c r="T49" s="78"/>
      <c r="U49" s="78"/>
      <c r="V49" s="78"/>
      <c r="W49" s="78"/>
      <c r="X49" s="78"/>
      <c r="Y49" s="78"/>
    </row>
    <row r="50" spans="1:25" ht="21" customHeight="1" x14ac:dyDescent="0.2">
      <c r="A50" s="251"/>
      <c r="B50" s="278" t="s">
        <v>93</v>
      </c>
      <c r="C50" s="239"/>
      <c r="D50" s="94">
        <f>'Resumen Operac. Préstamos'!D36</f>
        <v>0</v>
      </c>
      <c r="E50" s="94">
        <f>'Resumen Operac. Préstamos'!D37</f>
        <v>0</v>
      </c>
      <c r="F50" s="94">
        <f>'Resumen Operac. Préstamos'!D38</f>
        <v>0</v>
      </c>
      <c r="G50" s="94">
        <f>'Resumen Operac. Préstamos'!D39</f>
        <v>0</v>
      </c>
      <c r="H50" s="94">
        <f>'Resumen Operac. Préstamos'!D40</f>
        <v>0</v>
      </c>
      <c r="I50" s="94">
        <f>'Resumen Operac. Préstamos'!D41</f>
        <v>0</v>
      </c>
      <c r="J50" s="94">
        <f>'Resumen Operac. Préstamos'!D42</f>
        <v>0</v>
      </c>
      <c r="K50" s="94">
        <f>'Resumen Operac. Préstamos'!D43</f>
        <v>0</v>
      </c>
      <c r="L50" s="94">
        <f>'Resumen Operac. Préstamos'!D44</f>
        <v>0</v>
      </c>
      <c r="M50" s="94">
        <f>'Resumen Operac. Préstamos'!D45</f>
        <v>0</v>
      </c>
      <c r="N50" s="94">
        <f>'Resumen Operac. Préstamos'!D46</f>
        <v>0</v>
      </c>
      <c r="O50" s="94">
        <f>'Resumen Operac. Préstamos'!D47</f>
        <v>0</v>
      </c>
      <c r="P50" s="10"/>
      <c r="Q50" s="77">
        <f t="shared" si="7"/>
        <v>0</v>
      </c>
      <c r="R50" s="78"/>
      <c r="S50" s="88"/>
      <c r="T50" s="78"/>
      <c r="U50" s="78"/>
      <c r="V50" s="78"/>
      <c r="W50" s="78"/>
      <c r="X50" s="78"/>
      <c r="Y50" s="78"/>
    </row>
    <row r="51" spans="1:25" ht="21" customHeight="1" x14ac:dyDescent="0.2">
      <c r="A51" s="251"/>
      <c r="B51" s="278" t="s">
        <v>94</v>
      </c>
      <c r="C51" s="239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10"/>
      <c r="Q51" s="77">
        <f t="shared" si="7"/>
        <v>0</v>
      </c>
      <c r="R51" s="78"/>
      <c r="S51" s="88"/>
      <c r="T51" s="78"/>
      <c r="U51" s="78"/>
      <c r="V51" s="78"/>
      <c r="W51" s="78"/>
      <c r="X51" s="78"/>
      <c r="Y51" s="78"/>
    </row>
    <row r="52" spans="1:25" ht="21" customHeight="1" x14ac:dyDescent="0.2">
      <c r="A52" s="252"/>
      <c r="B52" s="279" t="s">
        <v>95</v>
      </c>
      <c r="C52" s="239"/>
      <c r="D52" s="103">
        <f t="shared" ref="D52:O52" si="9">SUM(D38:D51)</f>
        <v>0</v>
      </c>
      <c r="E52" s="103">
        <f t="shared" si="9"/>
        <v>0</v>
      </c>
      <c r="F52" s="103">
        <f t="shared" si="9"/>
        <v>0</v>
      </c>
      <c r="G52" s="103">
        <f t="shared" si="9"/>
        <v>0</v>
      </c>
      <c r="H52" s="103">
        <f t="shared" si="9"/>
        <v>0</v>
      </c>
      <c r="I52" s="103">
        <f t="shared" si="9"/>
        <v>0</v>
      </c>
      <c r="J52" s="103">
        <f t="shared" si="9"/>
        <v>0</v>
      </c>
      <c r="K52" s="103">
        <f t="shared" si="9"/>
        <v>0</v>
      </c>
      <c r="L52" s="103">
        <f t="shared" si="9"/>
        <v>0</v>
      </c>
      <c r="M52" s="103">
        <f t="shared" si="9"/>
        <v>0</v>
      </c>
      <c r="N52" s="103">
        <f t="shared" si="9"/>
        <v>0</v>
      </c>
      <c r="O52" s="103">
        <f t="shared" si="9"/>
        <v>0</v>
      </c>
      <c r="P52" s="11"/>
      <c r="Q52" s="104">
        <f>SUM(D51:O52)</f>
        <v>0</v>
      </c>
      <c r="R52" s="78"/>
      <c r="S52" s="88"/>
      <c r="T52" s="78"/>
      <c r="U52" s="78"/>
      <c r="V52" s="78"/>
      <c r="W52" s="78"/>
      <c r="X52" s="78"/>
      <c r="Y52" s="78"/>
    </row>
    <row r="53" spans="1:25" ht="24.75" customHeight="1" x14ac:dyDescent="0.2">
      <c r="A53" s="280" t="s">
        <v>96</v>
      </c>
      <c r="B53" s="257"/>
      <c r="C53" s="258"/>
      <c r="D53" s="105">
        <f t="shared" ref="D53:O53" si="10">D37-D52</f>
        <v>0</v>
      </c>
      <c r="E53" s="105">
        <f t="shared" si="10"/>
        <v>0</v>
      </c>
      <c r="F53" s="105">
        <f t="shared" si="10"/>
        <v>0</v>
      </c>
      <c r="G53" s="105">
        <f t="shared" si="10"/>
        <v>0</v>
      </c>
      <c r="H53" s="105">
        <f t="shared" si="10"/>
        <v>0</v>
      </c>
      <c r="I53" s="105">
        <f t="shared" si="10"/>
        <v>0</v>
      </c>
      <c r="J53" s="105">
        <f t="shared" si="10"/>
        <v>0</v>
      </c>
      <c r="K53" s="105">
        <f t="shared" si="10"/>
        <v>0</v>
      </c>
      <c r="L53" s="105">
        <f t="shared" si="10"/>
        <v>0</v>
      </c>
      <c r="M53" s="105">
        <f t="shared" si="10"/>
        <v>0</v>
      </c>
      <c r="N53" s="105">
        <f t="shared" si="10"/>
        <v>0</v>
      </c>
      <c r="O53" s="105">
        <f t="shared" si="10"/>
        <v>0</v>
      </c>
      <c r="P53" s="11"/>
      <c r="Q53" s="99">
        <f>SUM(D53:O53)</f>
        <v>0</v>
      </c>
      <c r="R53" s="78"/>
      <c r="S53" s="88"/>
      <c r="T53" s="78"/>
      <c r="U53" s="78"/>
      <c r="V53" s="78"/>
      <c r="W53" s="78"/>
      <c r="X53" s="78"/>
      <c r="Y53" s="78"/>
    </row>
    <row r="54" spans="1:25" ht="24.75" customHeight="1" x14ac:dyDescent="0.2">
      <c r="A54" s="281" t="s">
        <v>99</v>
      </c>
      <c r="B54" s="257"/>
      <c r="C54" s="258"/>
      <c r="D54" s="75">
        <f t="shared" ref="D54:O54" si="11">D32+D53</f>
        <v>0</v>
      </c>
      <c r="E54" s="75">
        <f t="shared" si="11"/>
        <v>0</v>
      </c>
      <c r="F54" s="75">
        <f t="shared" si="11"/>
        <v>0</v>
      </c>
      <c r="G54" s="75">
        <f t="shared" si="11"/>
        <v>0</v>
      </c>
      <c r="H54" s="75">
        <f t="shared" si="11"/>
        <v>0</v>
      </c>
      <c r="I54" s="75">
        <f t="shared" si="11"/>
        <v>0</v>
      </c>
      <c r="J54" s="75">
        <f t="shared" si="11"/>
        <v>0</v>
      </c>
      <c r="K54" s="75">
        <f t="shared" si="11"/>
        <v>0</v>
      </c>
      <c r="L54" s="75">
        <f t="shared" si="11"/>
        <v>0</v>
      </c>
      <c r="M54" s="75">
        <f t="shared" si="11"/>
        <v>0</v>
      </c>
      <c r="N54" s="75">
        <f t="shared" si="11"/>
        <v>0</v>
      </c>
      <c r="O54" s="75">
        <f t="shared" si="11"/>
        <v>0</v>
      </c>
      <c r="P54" s="11"/>
      <c r="Q54" s="100"/>
      <c r="R54" s="78"/>
      <c r="S54" s="88"/>
      <c r="T54" s="78"/>
      <c r="U54" s="78"/>
      <c r="V54" s="78"/>
      <c r="W54" s="78"/>
      <c r="X54" s="78"/>
      <c r="Y54" s="78"/>
    </row>
    <row r="55" spans="1:25" ht="12.75" customHeight="1" x14ac:dyDescent="0.2"/>
    <row r="56" spans="1:25" ht="13.5" customHeight="1" x14ac:dyDescent="0.2"/>
    <row r="57" spans="1:25" ht="12.75" customHeight="1" x14ac:dyDescent="0.2"/>
    <row r="58" spans="1:25" ht="12.75" customHeight="1" x14ac:dyDescent="0.2"/>
    <row r="59" spans="1:25" ht="12.75" customHeight="1" x14ac:dyDescent="0.2"/>
    <row r="60" spans="1:25" ht="12.75" customHeight="1" x14ac:dyDescent="0.2"/>
    <row r="61" spans="1:25" ht="12.75" customHeight="1" x14ac:dyDescent="0.2"/>
    <row r="62" spans="1:25" ht="12.75" customHeight="1" x14ac:dyDescent="0.2"/>
    <row r="63" spans="1:25" ht="15.75" customHeight="1" x14ac:dyDescent="0.2"/>
    <row r="64" spans="1:25" ht="16.5" customHeight="1" x14ac:dyDescent="0.2"/>
    <row r="65" ht="30.75" customHeight="1" x14ac:dyDescent="0.2"/>
    <row r="66" ht="27" customHeight="1" x14ac:dyDescent="0.2"/>
    <row r="67" ht="15.75" customHeight="1" x14ac:dyDescent="0.2"/>
    <row r="68" ht="15.75" customHeight="1" x14ac:dyDescent="0.2"/>
    <row r="69" ht="15.75" customHeight="1" x14ac:dyDescent="0.2"/>
    <row r="70" ht="24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27" customHeight="1" x14ac:dyDescent="0.2"/>
    <row r="76" ht="15.75" customHeight="1" x14ac:dyDescent="0.2"/>
    <row r="77" ht="15.75" customHeight="1" x14ac:dyDescent="0.2"/>
    <row r="78" ht="31.5" customHeight="1" x14ac:dyDescent="0.2"/>
    <row r="79" ht="44.2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5">
    <mergeCell ref="B43:C43"/>
    <mergeCell ref="B44:C44"/>
    <mergeCell ref="B45:C45"/>
    <mergeCell ref="B46:C46"/>
    <mergeCell ref="B52:C52"/>
    <mergeCell ref="A53:C53"/>
    <mergeCell ref="A54:C54"/>
    <mergeCell ref="A28:C28"/>
    <mergeCell ref="A31:C31"/>
    <mergeCell ref="A32:C32"/>
    <mergeCell ref="A33:A37"/>
    <mergeCell ref="B33:C33"/>
    <mergeCell ref="B34:C34"/>
    <mergeCell ref="A38:A52"/>
    <mergeCell ref="B36:C36"/>
    <mergeCell ref="B37:C37"/>
    <mergeCell ref="B39:C39"/>
    <mergeCell ref="B40:C40"/>
    <mergeCell ref="B41:C41"/>
    <mergeCell ref="B42:C42"/>
    <mergeCell ref="B47:C47"/>
    <mergeCell ref="B48:C48"/>
    <mergeCell ref="B49:C49"/>
    <mergeCell ref="B50:C50"/>
    <mergeCell ref="B51:C51"/>
    <mergeCell ref="B23:C23"/>
    <mergeCell ref="B26:C26"/>
    <mergeCell ref="A27:C27"/>
    <mergeCell ref="B35:C35"/>
    <mergeCell ref="B38:C38"/>
    <mergeCell ref="B24:C24"/>
    <mergeCell ref="B25:C25"/>
    <mergeCell ref="A12:A26"/>
    <mergeCell ref="B12:C12"/>
    <mergeCell ref="B13:C13"/>
    <mergeCell ref="B14:C14"/>
    <mergeCell ref="B15:C15"/>
    <mergeCell ref="B18:C18"/>
    <mergeCell ref="B19:C19"/>
    <mergeCell ref="B20:C20"/>
    <mergeCell ref="B21:C21"/>
    <mergeCell ref="B22:C22"/>
    <mergeCell ref="R6:S6"/>
    <mergeCell ref="A7:A11"/>
    <mergeCell ref="B7:C7"/>
    <mergeCell ref="B16:C16"/>
    <mergeCell ref="B17:C17"/>
    <mergeCell ref="B10:C10"/>
    <mergeCell ref="B11:C11"/>
    <mergeCell ref="B8:C8"/>
    <mergeCell ref="B9:C9"/>
    <mergeCell ref="A1:O3"/>
    <mergeCell ref="B4:O4"/>
    <mergeCell ref="A5:C5"/>
    <mergeCell ref="A6:C6"/>
  </mergeCells>
  <conditionalFormatting sqref="I79:J79">
    <cfRule type="cellIs" dxfId="4" priority="1" operator="lessThan">
      <formula>0</formula>
    </cfRule>
  </conditionalFormatting>
  <conditionalFormatting sqref="I69:J69">
    <cfRule type="cellIs" dxfId="3" priority="2" operator="lessThan">
      <formula>0</formula>
    </cfRule>
  </conditionalFormatting>
  <conditionalFormatting sqref="I77:J77">
    <cfRule type="cellIs" dxfId="2" priority="3" operator="lessThan">
      <formula>0</formula>
    </cfRule>
  </conditionalFormatting>
  <conditionalFormatting sqref="I63:J63">
    <cfRule type="cellIs" dxfId="1" priority="4" operator="lessThan">
      <formula>0</formula>
    </cfRule>
  </conditionalFormatting>
  <conditionalFormatting sqref="I78:J78">
    <cfRule type="cellIs" dxfId="0" priority="5" operator="lessThan">
      <formula>0</formula>
    </cfRule>
  </conditionalFormatting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E7" sqref="E7"/>
    </sheetView>
  </sheetViews>
  <sheetFormatPr baseColWidth="10" defaultColWidth="14.42578125" defaultRowHeight="15" customHeight="1" x14ac:dyDescent="0.2"/>
  <cols>
    <col min="1" max="2" width="10" customWidth="1"/>
    <col min="3" max="3" width="18.7109375" customWidth="1"/>
    <col min="4" max="4" width="9.28515625" customWidth="1"/>
    <col min="5" max="5" width="9" customWidth="1"/>
    <col min="6" max="6" width="11.42578125" customWidth="1"/>
    <col min="7" max="7" width="8.42578125" customWidth="1"/>
    <col min="8" max="9" width="8.5703125" customWidth="1"/>
    <col min="10" max="10" width="8.42578125" customWidth="1"/>
    <col min="11" max="11" width="9.42578125" customWidth="1"/>
    <col min="12" max="12" width="11.140625" customWidth="1"/>
    <col min="13" max="13" width="9" customWidth="1"/>
    <col min="14" max="14" width="11.28515625" customWidth="1"/>
    <col min="15" max="15" width="9.42578125" customWidth="1"/>
    <col min="16" max="16" width="10" customWidth="1"/>
    <col min="17" max="17" width="17.85546875" customWidth="1"/>
    <col min="18" max="18" width="10.5703125" customWidth="1"/>
    <col min="19" max="25" width="17.28515625" customWidth="1"/>
    <col min="26" max="26" width="8.7109375" customWidth="1"/>
  </cols>
  <sheetData>
    <row r="1" spans="1:25" ht="19.5" customHeight="1" x14ac:dyDescent="0.2">
      <c r="A1" s="106"/>
      <c r="B1" s="107"/>
      <c r="C1" s="108"/>
      <c r="D1" s="109"/>
      <c r="E1" s="109"/>
      <c r="F1" s="110"/>
      <c r="G1" s="110"/>
      <c r="H1" s="110"/>
      <c r="I1" s="110"/>
      <c r="J1" s="110"/>
      <c r="K1" s="110"/>
      <c r="L1" s="110"/>
      <c r="M1" s="110"/>
      <c r="N1" s="111"/>
      <c r="O1" s="110"/>
      <c r="Q1" s="3"/>
      <c r="R1" s="5"/>
      <c r="S1" s="3"/>
      <c r="T1" s="3"/>
      <c r="U1" s="3"/>
      <c r="V1" s="3"/>
      <c r="W1" s="3"/>
      <c r="X1" s="3"/>
      <c r="Y1" s="3"/>
    </row>
    <row r="2" spans="1:25" ht="19.5" customHeight="1" x14ac:dyDescent="0.2">
      <c r="A2" s="106"/>
      <c r="B2" s="107"/>
      <c r="C2" s="108"/>
      <c r="D2" s="109"/>
      <c r="E2" s="109"/>
      <c r="F2" s="110"/>
      <c r="G2" s="110"/>
      <c r="H2" s="110"/>
      <c r="I2" s="110"/>
      <c r="J2" s="110"/>
      <c r="K2" s="110"/>
      <c r="L2" s="110"/>
      <c r="M2" s="110"/>
      <c r="N2" s="110"/>
      <c r="O2" s="110"/>
      <c r="Q2" s="3"/>
      <c r="R2" s="5"/>
      <c r="S2" s="3"/>
      <c r="T2" s="3"/>
      <c r="U2" s="3"/>
      <c r="V2" s="3"/>
      <c r="W2" s="3"/>
      <c r="X2" s="3"/>
      <c r="Y2" s="3"/>
    </row>
    <row r="3" spans="1:25" ht="19.5" customHeight="1" x14ac:dyDescent="0.2">
      <c r="A3" s="106"/>
      <c r="B3" s="107"/>
      <c r="C3" s="108"/>
      <c r="D3" s="109"/>
      <c r="E3" s="109"/>
      <c r="F3" s="110"/>
      <c r="G3" s="110"/>
      <c r="H3" s="110"/>
      <c r="I3" s="110"/>
      <c r="J3" s="110"/>
      <c r="K3" s="110"/>
      <c r="L3" s="110"/>
      <c r="M3" s="110"/>
      <c r="N3" s="110"/>
      <c r="O3" s="110"/>
      <c r="Q3" s="3"/>
      <c r="R3" s="5"/>
      <c r="S3" s="3"/>
      <c r="T3" s="3"/>
      <c r="U3" s="3"/>
      <c r="V3" s="3"/>
      <c r="W3" s="3"/>
      <c r="X3" s="3"/>
      <c r="Y3" s="3"/>
    </row>
    <row r="4" spans="1:25" ht="19.5" customHeight="1" x14ac:dyDescent="0.2">
      <c r="A4" s="112" t="s">
        <v>100</v>
      </c>
      <c r="B4" s="107"/>
      <c r="C4" s="108"/>
      <c r="E4" s="109"/>
      <c r="F4" s="110"/>
      <c r="G4" s="110"/>
      <c r="H4" s="110"/>
      <c r="I4" s="110"/>
      <c r="J4" s="110"/>
      <c r="K4" s="110"/>
      <c r="L4" s="110"/>
      <c r="M4" s="110"/>
      <c r="N4" s="110"/>
      <c r="O4" s="110"/>
      <c r="Q4" s="3"/>
      <c r="R4" s="5"/>
      <c r="S4" s="3"/>
      <c r="T4" s="3"/>
      <c r="U4" s="3"/>
      <c r="V4" s="3"/>
      <c r="W4" s="3"/>
      <c r="X4" s="3"/>
      <c r="Y4" s="3"/>
    </row>
    <row r="5" spans="1:25" ht="10.5" customHeight="1" x14ac:dyDescent="0.2">
      <c r="F5" s="110"/>
      <c r="G5" s="110"/>
      <c r="H5" s="110"/>
      <c r="I5" s="110"/>
      <c r="J5" s="110"/>
      <c r="K5" s="110"/>
      <c r="L5" s="110"/>
      <c r="M5" s="110"/>
      <c r="N5" s="110"/>
      <c r="O5" s="110"/>
      <c r="Q5" s="3"/>
      <c r="R5" s="5"/>
      <c r="S5" s="3"/>
      <c r="T5" s="3"/>
      <c r="U5" s="3"/>
      <c r="V5" s="3"/>
      <c r="W5" s="3"/>
      <c r="X5" s="3"/>
      <c r="Y5" s="3"/>
    </row>
    <row r="6" spans="1:25" ht="23.25" customHeight="1" x14ac:dyDescent="0.2">
      <c r="A6" s="283" t="s">
        <v>101</v>
      </c>
      <c r="B6" s="284"/>
      <c r="C6" s="285"/>
      <c r="D6" s="81" t="s">
        <v>176</v>
      </c>
      <c r="E6" s="81" t="s">
        <v>177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78"/>
      <c r="R6" s="79"/>
      <c r="S6" s="78"/>
      <c r="T6" s="78"/>
      <c r="U6" s="78"/>
      <c r="V6" s="78"/>
      <c r="W6" s="78"/>
      <c r="X6" s="78"/>
      <c r="Y6" s="78"/>
    </row>
    <row r="7" spans="1:25" ht="21" customHeight="1" x14ac:dyDescent="0.2">
      <c r="A7" s="277" t="s">
        <v>74</v>
      </c>
      <c r="B7" s="270" t="s">
        <v>75</v>
      </c>
      <c r="C7" s="239"/>
      <c r="D7" s="87">
        <f>'Previsión de Tesorería'!Q7</f>
        <v>0</v>
      </c>
      <c r="E7" s="114">
        <f>'Previsión de Tesorería'!Q33</f>
        <v>0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Q7" s="78"/>
      <c r="R7" s="88"/>
      <c r="S7" s="78"/>
      <c r="T7" s="78"/>
      <c r="U7" s="78"/>
      <c r="V7" s="78"/>
      <c r="W7" s="78"/>
      <c r="X7" s="78"/>
      <c r="Y7" s="78"/>
    </row>
    <row r="8" spans="1:25" ht="21" customHeight="1" x14ac:dyDescent="0.2">
      <c r="A8" s="269"/>
      <c r="B8" s="270" t="s">
        <v>76</v>
      </c>
      <c r="C8" s="239"/>
      <c r="D8" s="87">
        <f>'Previsión de Tesorería'!Q8</f>
        <v>0</v>
      </c>
      <c r="E8" s="114">
        <f>'Previsión de Tesorería'!Q34</f>
        <v>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Q8" s="78"/>
      <c r="R8" s="88"/>
      <c r="S8" s="78"/>
      <c r="T8" s="78"/>
      <c r="U8" s="78"/>
      <c r="V8" s="78"/>
      <c r="W8" s="78"/>
      <c r="X8" s="78"/>
      <c r="Y8" s="78"/>
    </row>
    <row r="9" spans="1:25" ht="20.25" customHeight="1" x14ac:dyDescent="0.2">
      <c r="A9" s="269"/>
      <c r="B9" s="270" t="s">
        <v>77</v>
      </c>
      <c r="C9" s="239"/>
      <c r="D9" s="87">
        <f>'Previsión de Tesorería'!Q9</f>
        <v>0</v>
      </c>
      <c r="E9" s="114">
        <f>'Previsión de Tesorería'!Q35</f>
        <v>0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Q9" s="78"/>
      <c r="R9" s="88"/>
      <c r="S9" s="78"/>
      <c r="T9" s="78"/>
      <c r="U9" s="78"/>
      <c r="V9" s="78"/>
      <c r="W9" s="78"/>
      <c r="X9" s="78"/>
      <c r="Y9" s="78"/>
    </row>
    <row r="10" spans="1:25" ht="20.25" customHeight="1" x14ac:dyDescent="0.2">
      <c r="A10" s="269"/>
      <c r="B10" s="270" t="s">
        <v>78</v>
      </c>
      <c r="C10" s="239"/>
      <c r="D10" s="87">
        <f>'Previsión de Tesorería'!Q10</f>
        <v>0</v>
      </c>
      <c r="E10" s="114">
        <f>'Previsión de Tesorería'!Q36</f>
        <v>0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Q10" s="78"/>
      <c r="R10" s="88"/>
      <c r="S10" s="78"/>
      <c r="T10" s="78"/>
      <c r="U10" s="78"/>
      <c r="V10" s="78"/>
      <c r="W10" s="78"/>
      <c r="X10" s="78"/>
      <c r="Y10" s="78"/>
    </row>
    <row r="11" spans="1:25" ht="19.5" customHeight="1" x14ac:dyDescent="0.2">
      <c r="A11" s="248"/>
      <c r="B11" s="240" t="s">
        <v>79</v>
      </c>
      <c r="C11" s="239"/>
      <c r="D11" s="55">
        <f t="shared" ref="D11:E11" si="0">SUM(D7:D10)</f>
        <v>0</v>
      </c>
      <c r="E11" s="116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Q11" s="92"/>
      <c r="R11" s="88"/>
      <c r="S11" s="78"/>
      <c r="T11" s="78"/>
      <c r="U11" s="78"/>
      <c r="V11" s="78"/>
      <c r="W11" s="78"/>
      <c r="X11" s="78"/>
      <c r="Y11" s="78"/>
    </row>
    <row r="12" spans="1:25" ht="21" customHeight="1" x14ac:dyDescent="0.2">
      <c r="A12" s="282" t="s">
        <v>80</v>
      </c>
      <c r="B12" s="278" t="s">
        <v>81</v>
      </c>
      <c r="C12" s="239"/>
      <c r="D12" s="87">
        <f>'Previsión de Tesorería'!Q12</f>
        <v>0</v>
      </c>
      <c r="E12" s="114">
        <f>'Previsión de Tesorería'!Q38</f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Q12" s="78"/>
      <c r="R12" s="88"/>
      <c r="S12" s="78"/>
      <c r="T12" s="78"/>
      <c r="U12" s="78"/>
      <c r="V12" s="78"/>
      <c r="W12" s="78"/>
      <c r="X12" s="78"/>
      <c r="Y12" s="78"/>
    </row>
    <row r="13" spans="1:25" ht="21" customHeight="1" x14ac:dyDescent="0.2">
      <c r="A13" s="251"/>
      <c r="B13" s="278" t="s">
        <v>82</v>
      </c>
      <c r="C13" s="239"/>
      <c r="D13" s="87">
        <f>'Previsión de Tesorería'!Q13</f>
        <v>0</v>
      </c>
      <c r="E13" s="114">
        <f>'Previsión de Tesorería'!Q39</f>
        <v>0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Q13" s="78"/>
      <c r="R13" s="88"/>
      <c r="S13" s="78"/>
      <c r="T13" s="78"/>
      <c r="U13" s="78"/>
      <c r="V13" s="78"/>
      <c r="W13" s="78"/>
      <c r="X13" s="78"/>
      <c r="Y13" s="78"/>
    </row>
    <row r="14" spans="1:25" ht="21" customHeight="1" x14ac:dyDescent="0.2">
      <c r="A14" s="251"/>
      <c r="B14" s="278" t="s">
        <v>83</v>
      </c>
      <c r="C14" s="239"/>
      <c r="D14" s="87">
        <f>'Previsión de Tesorería'!Q14</f>
        <v>0</v>
      </c>
      <c r="E14" s="114">
        <f>'Previsión de Tesorería'!Q40</f>
        <v>0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Q14" s="78"/>
      <c r="R14" s="88"/>
      <c r="S14" s="78"/>
      <c r="T14" s="78"/>
      <c r="U14" s="78"/>
      <c r="V14" s="78"/>
      <c r="W14" s="78"/>
      <c r="X14" s="78"/>
      <c r="Y14" s="78"/>
    </row>
    <row r="15" spans="1:25" ht="21" customHeight="1" x14ac:dyDescent="0.2">
      <c r="A15" s="251"/>
      <c r="B15" s="278" t="s">
        <v>84</v>
      </c>
      <c r="C15" s="239"/>
      <c r="D15" s="87">
        <f>'Previsión de Tesorería'!Q15</f>
        <v>0</v>
      </c>
      <c r="E15" s="118">
        <f>'Previsión de Tesorería'!Q41</f>
        <v>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Q15" s="78"/>
      <c r="R15" s="88"/>
      <c r="S15" s="78"/>
      <c r="T15" s="78"/>
      <c r="U15" s="78"/>
      <c r="V15" s="78"/>
      <c r="W15" s="78"/>
      <c r="X15" s="78"/>
      <c r="Y15" s="78"/>
    </row>
    <row r="16" spans="1:25" ht="21" customHeight="1" x14ac:dyDescent="0.2">
      <c r="A16" s="251"/>
      <c r="B16" s="278" t="s">
        <v>85</v>
      </c>
      <c r="C16" s="239"/>
      <c r="D16" s="87">
        <f>'Previsión de Tesorería'!Q16</f>
        <v>0</v>
      </c>
      <c r="E16" s="114">
        <f>'Previsión de Tesorería'!Q42</f>
        <v>0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Q16" s="78"/>
      <c r="R16" s="88"/>
      <c r="S16" s="78"/>
      <c r="T16" s="78"/>
      <c r="U16" s="78"/>
      <c r="V16" s="78"/>
      <c r="W16" s="78"/>
      <c r="X16" s="78"/>
      <c r="Y16" s="78"/>
    </row>
    <row r="17" spans="1:25" ht="21" customHeight="1" x14ac:dyDescent="0.2">
      <c r="A17" s="251"/>
      <c r="B17" s="278" t="s">
        <v>86</v>
      </c>
      <c r="C17" s="239"/>
      <c r="D17" s="87">
        <f>'Previsión de Tesorería'!Q17</f>
        <v>0</v>
      </c>
      <c r="E17" s="114">
        <f>'Previsión de Tesorería'!Q43</f>
        <v>0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Q17" s="78"/>
      <c r="R17" s="88"/>
      <c r="S17" s="78"/>
      <c r="T17" s="78"/>
      <c r="U17" s="78"/>
      <c r="V17" s="78"/>
      <c r="W17" s="78"/>
      <c r="X17" s="78"/>
      <c r="Y17" s="78"/>
    </row>
    <row r="18" spans="1:25" ht="21" customHeight="1" x14ac:dyDescent="0.2">
      <c r="A18" s="251"/>
      <c r="B18" s="278" t="s">
        <v>87</v>
      </c>
      <c r="C18" s="239"/>
      <c r="D18" s="87">
        <f>'Previsión de Tesorería'!Q18</f>
        <v>0</v>
      </c>
      <c r="E18" s="114">
        <f>'Previsión de Tesorería'!Q44</f>
        <v>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Q18" s="78"/>
      <c r="R18" s="88"/>
      <c r="S18" s="78"/>
      <c r="T18" s="78"/>
      <c r="U18" s="78"/>
      <c r="V18" s="78"/>
      <c r="W18" s="78"/>
      <c r="X18" s="78"/>
      <c r="Y18" s="78"/>
    </row>
    <row r="19" spans="1:25" ht="21" customHeight="1" x14ac:dyDescent="0.2">
      <c r="A19" s="251"/>
      <c r="B19" s="278" t="s">
        <v>88</v>
      </c>
      <c r="C19" s="239"/>
      <c r="D19" s="87">
        <f>'Previsión de Tesorería'!Q19</f>
        <v>0</v>
      </c>
      <c r="E19" s="114">
        <f>'Previsión de Tesorería'!Q45</f>
        <v>0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Q19" s="78"/>
      <c r="R19" s="88"/>
      <c r="S19" s="78"/>
      <c r="T19" s="78"/>
      <c r="U19" s="78"/>
      <c r="V19" s="78"/>
      <c r="W19" s="78"/>
      <c r="X19" s="78"/>
      <c r="Y19" s="78"/>
    </row>
    <row r="20" spans="1:25" ht="21" customHeight="1" x14ac:dyDescent="0.2">
      <c r="A20" s="251"/>
      <c r="B20" s="278" t="s">
        <v>89</v>
      </c>
      <c r="C20" s="239"/>
      <c r="D20" s="87">
        <f>'Previsión de Tesorería'!Q20</f>
        <v>0</v>
      </c>
      <c r="E20" s="114">
        <f>'Previsión de Tesorería'!Q46</f>
        <v>0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Q20" s="78"/>
      <c r="R20" s="88"/>
      <c r="S20" s="78"/>
      <c r="T20" s="78"/>
      <c r="U20" s="78"/>
      <c r="V20" s="78"/>
      <c r="W20" s="78"/>
      <c r="X20" s="78"/>
      <c r="Y20" s="78"/>
    </row>
    <row r="21" spans="1:25" ht="21" customHeight="1" x14ac:dyDescent="0.2">
      <c r="A21" s="251"/>
      <c r="B21" s="278" t="s">
        <v>90</v>
      </c>
      <c r="C21" s="239"/>
      <c r="D21" s="87">
        <f>'Previsión de Tesorería'!Q21</f>
        <v>0</v>
      </c>
      <c r="E21" s="114">
        <f>'Previsión de Tesorería'!Q47</f>
        <v>0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Q21" s="78"/>
      <c r="R21" s="88"/>
      <c r="S21" s="78"/>
      <c r="T21" s="78"/>
      <c r="U21" s="78"/>
      <c r="V21" s="78"/>
      <c r="W21" s="78"/>
      <c r="X21" s="78"/>
      <c r="Y21" s="78"/>
    </row>
    <row r="22" spans="1:25" ht="21" customHeight="1" x14ac:dyDescent="0.2">
      <c r="A22" s="251"/>
      <c r="B22" s="278" t="s">
        <v>91</v>
      </c>
      <c r="C22" s="239"/>
      <c r="D22" s="87">
        <f>'Previsión de Tesorería'!Q22</f>
        <v>0</v>
      </c>
      <c r="E22" s="114">
        <f>'Previsión de Tesorería'!Q48</f>
        <v>0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Q22" s="78"/>
      <c r="R22" s="88"/>
      <c r="S22" s="78"/>
      <c r="T22" s="78"/>
      <c r="U22" s="78"/>
      <c r="V22" s="78"/>
      <c r="W22" s="78"/>
      <c r="X22" s="78"/>
      <c r="Y22" s="78"/>
    </row>
    <row r="23" spans="1:25" ht="21" customHeight="1" x14ac:dyDescent="0.2">
      <c r="A23" s="251"/>
      <c r="B23" s="278" t="s">
        <v>92</v>
      </c>
      <c r="C23" s="239"/>
      <c r="D23" s="87">
        <f>'Previsión de Tesorería'!Q23</f>
        <v>0</v>
      </c>
      <c r="E23" s="114">
        <f>'Previsión de Tesorería'!Q49</f>
        <v>0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Q23" s="78"/>
      <c r="R23" s="88"/>
      <c r="S23" s="78"/>
      <c r="T23" s="78"/>
      <c r="U23" s="78"/>
      <c r="V23" s="78"/>
      <c r="W23" s="78"/>
      <c r="X23" s="78"/>
      <c r="Y23" s="78"/>
    </row>
    <row r="24" spans="1:25" ht="21" customHeight="1" x14ac:dyDescent="0.2">
      <c r="A24" s="251"/>
      <c r="B24" s="278" t="s">
        <v>93</v>
      </c>
      <c r="C24" s="239"/>
      <c r="D24" s="93">
        <f>'Previsión de Tesorería'!Q24</f>
        <v>0</v>
      </c>
      <c r="E24" s="118">
        <f>'Previsión de Tesorería'!Q50</f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Q24" s="78"/>
      <c r="R24" s="88"/>
      <c r="S24" s="78"/>
      <c r="T24" s="78"/>
      <c r="U24" s="78"/>
      <c r="V24" s="78"/>
      <c r="W24" s="78"/>
      <c r="X24" s="78"/>
      <c r="Y24" s="78"/>
    </row>
    <row r="25" spans="1:25" ht="21" customHeight="1" x14ac:dyDescent="0.2">
      <c r="A25" s="251"/>
      <c r="B25" s="278" t="s">
        <v>94</v>
      </c>
      <c r="C25" s="239"/>
      <c r="D25" s="93">
        <f>'Previsión de Tesorería'!Q25</f>
        <v>0</v>
      </c>
      <c r="E25" s="118">
        <f>'Previsión de Tesorería'!Q51</f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Q25" s="78"/>
      <c r="R25" s="88"/>
      <c r="S25" s="78"/>
      <c r="T25" s="78"/>
      <c r="U25" s="78"/>
      <c r="V25" s="78"/>
      <c r="W25" s="78"/>
      <c r="X25" s="78"/>
      <c r="Y25" s="78"/>
    </row>
    <row r="26" spans="1:25" ht="18.75" customHeight="1" x14ac:dyDescent="0.2">
      <c r="A26" s="252"/>
      <c r="B26" s="279" t="s">
        <v>95</v>
      </c>
      <c r="C26" s="239"/>
      <c r="D26" s="119">
        <f t="shared" ref="D26:E26" si="1">SUM(D12:D25)</f>
        <v>0</v>
      </c>
      <c r="E26" s="70">
        <f t="shared" si="1"/>
        <v>0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Q26" s="92"/>
      <c r="R26" s="88"/>
      <c r="S26" s="78"/>
      <c r="T26" s="78"/>
      <c r="U26" s="78"/>
      <c r="V26" s="78"/>
      <c r="W26" s="78"/>
      <c r="X26" s="78"/>
      <c r="Y26" s="78"/>
    </row>
    <row r="27" spans="1:25" ht="21" customHeight="1" x14ac:dyDescent="0.2">
      <c r="A27" s="280" t="s">
        <v>96</v>
      </c>
      <c r="B27" s="257"/>
      <c r="C27" s="258"/>
      <c r="D27" s="97">
        <f t="shared" ref="D27:E27" si="2">D11-D26</f>
        <v>0</v>
      </c>
      <c r="E27" s="120">
        <f t="shared" si="2"/>
        <v>0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Q27" s="78"/>
      <c r="R27" s="79"/>
      <c r="S27" s="78"/>
      <c r="T27" s="78"/>
      <c r="U27" s="78"/>
      <c r="V27" s="78"/>
      <c r="W27" s="78"/>
      <c r="X27" s="78"/>
      <c r="Y27" s="78"/>
    </row>
    <row r="28" spans="1:25" ht="15.75" customHeight="1" x14ac:dyDescent="0.2"/>
    <row r="29" spans="1:25" ht="15.75" customHeight="1" x14ac:dyDescent="0.2"/>
    <row r="30" spans="1:25" ht="15.75" customHeight="1" x14ac:dyDescent="0.2"/>
    <row r="31" spans="1:25" ht="15.75" customHeight="1" x14ac:dyDescent="0.2"/>
    <row r="32" spans="1:2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4">
    <mergeCell ref="A27:C2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6:C6"/>
    <mergeCell ref="A7:A11"/>
    <mergeCell ref="B7:C7"/>
    <mergeCell ref="B8:C8"/>
    <mergeCell ref="B9:C9"/>
    <mergeCell ref="B10:C10"/>
    <mergeCell ref="A12:A26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opLeftCell="A34" workbookViewId="0">
      <selection activeCell="K5" sqref="K5"/>
    </sheetView>
  </sheetViews>
  <sheetFormatPr baseColWidth="10" defaultColWidth="14.42578125" defaultRowHeight="15" customHeight="1" x14ac:dyDescent="0.2"/>
  <cols>
    <col min="1" max="1" width="6.5703125" customWidth="1"/>
    <col min="2" max="2" width="69.42578125" customWidth="1"/>
    <col min="3" max="3" width="8.5703125" customWidth="1"/>
    <col min="4" max="4" width="10.28515625" customWidth="1"/>
    <col min="5" max="5" width="9" customWidth="1"/>
    <col min="6" max="6" width="9.42578125" customWidth="1"/>
    <col min="7" max="7" width="7.5703125" customWidth="1"/>
    <col min="8" max="8" width="22.85546875" customWidth="1"/>
    <col min="9" max="9" width="10.85546875" customWidth="1"/>
    <col min="10" max="10" width="17.28515625" hidden="1" customWidth="1"/>
    <col min="11" max="11" width="10.7109375" customWidth="1"/>
    <col min="12" max="12" width="17.28515625" hidden="1" customWidth="1"/>
    <col min="13" max="31" width="17.28515625" customWidth="1"/>
  </cols>
  <sheetData>
    <row r="1" spans="1:31" ht="12.75" customHeight="1" x14ac:dyDescent="0.2">
      <c r="A1" s="121"/>
      <c r="B1" s="121"/>
      <c r="C1" s="121"/>
      <c r="D1" s="121"/>
      <c r="E1" s="122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31" ht="12.75" customHeight="1" x14ac:dyDescent="0.2">
      <c r="A2" s="121"/>
      <c r="B2" s="121"/>
      <c r="C2" s="121"/>
      <c r="D2" s="121"/>
      <c r="E2" s="122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1" ht="11.25" customHeight="1" x14ac:dyDescent="0.2">
      <c r="A3" s="121"/>
      <c r="B3" s="121"/>
      <c r="C3" s="121"/>
      <c r="D3" s="121"/>
      <c r="E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1" ht="32.25" customHeight="1" x14ac:dyDescent="0.2">
      <c r="A4" s="121"/>
      <c r="B4" s="121"/>
      <c r="C4" s="286" t="s">
        <v>102</v>
      </c>
      <c r="D4" s="258"/>
      <c r="E4" s="287" t="s">
        <v>102</v>
      </c>
      <c r="F4" s="258"/>
      <c r="G4" s="121"/>
      <c r="H4" s="23"/>
      <c r="I4" s="288">
        <v>1</v>
      </c>
      <c r="J4" s="289"/>
      <c r="K4" s="290">
        <v>2</v>
      </c>
      <c r="L4" s="289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31" ht="18.75" customHeight="1" x14ac:dyDescent="0.2">
      <c r="A5" s="123"/>
      <c r="B5" s="124" t="s">
        <v>100</v>
      </c>
      <c r="C5" s="291">
        <v>1</v>
      </c>
      <c r="D5" s="289"/>
      <c r="E5" s="292">
        <v>2</v>
      </c>
      <c r="F5" s="289"/>
      <c r="G5" s="121"/>
      <c r="H5" s="125" t="s">
        <v>103</v>
      </c>
      <c r="I5" s="293">
        <f>C8+C9+C10</f>
        <v>0</v>
      </c>
      <c r="J5" s="289"/>
      <c r="K5" s="126">
        <f>E8+E9+E10</f>
        <v>0</v>
      </c>
      <c r="L5" s="127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ht="17.25" customHeight="1" x14ac:dyDescent="0.2">
      <c r="A6" s="121"/>
      <c r="B6" s="128" t="s">
        <v>39</v>
      </c>
      <c r="C6" s="129" t="s">
        <v>104</v>
      </c>
      <c r="D6" s="130" t="s">
        <v>105</v>
      </c>
      <c r="E6" s="131" t="s">
        <v>104</v>
      </c>
      <c r="F6" s="130" t="s">
        <v>105</v>
      </c>
      <c r="G6" s="121"/>
      <c r="H6" s="132" t="s">
        <v>106</v>
      </c>
      <c r="I6" s="296">
        <f>C17+C20+C32</f>
        <v>0</v>
      </c>
      <c r="J6" s="289"/>
      <c r="K6" s="296">
        <f>E17+E20+E32</f>
        <v>0</v>
      </c>
      <c r="L6" s="289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" customHeight="1" x14ac:dyDescent="0.2">
      <c r="A7" s="297" t="s">
        <v>107</v>
      </c>
      <c r="B7" s="133" t="s">
        <v>108</v>
      </c>
      <c r="C7" s="134">
        <f>SUM(C8:C12)</f>
        <v>0</v>
      </c>
      <c r="D7" s="135">
        <v>100</v>
      </c>
      <c r="E7" s="134">
        <f>SUM(E8:E12)</f>
        <v>0</v>
      </c>
      <c r="F7" s="135">
        <v>100</v>
      </c>
      <c r="G7" s="121"/>
      <c r="H7" s="132" t="s">
        <v>109</v>
      </c>
      <c r="I7" s="296">
        <f>C14+C37+C42</f>
        <v>0</v>
      </c>
      <c r="J7" s="289"/>
      <c r="K7" s="296">
        <f>E14+E37+E42</f>
        <v>0</v>
      </c>
      <c r="L7" s="28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1:31" ht="15" customHeight="1" x14ac:dyDescent="0.2">
      <c r="A8" s="298"/>
      <c r="B8" s="136" t="s">
        <v>110</v>
      </c>
      <c r="C8" s="118">
        <f>'Acumulado Tesorería 2 años'!D7</f>
        <v>0</v>
      </c>
      <c r="D8" s="137" t="e">
        <f t="shared" ref="D8:D43" si="0">C8/$C$7*100</f>
        <v>#DIV/0!</v>
      </c>
      <c r="E8" s="118">
        <f>'Acumulado Tesorería 2 años'!E7</f>
        <v>0</v>
      </c>
      <c r="F8" s="137" t="e">
        <f t="shared" ref="F8:F43" si="1">E8/$E$7*100</f>
        <v>#DIV/0!</v>
      </c>
      <c r="G8" s="121"/>
      <c r="H8" s="138" t="s">
        <v>111</v>
      </c>
      <c r="I8" s="300" t="e">
        <f>I6/(1-(I7/I5))</f>
        <v>#DIV/0!</v>
      </c>
      <c r="J8" s="289"/>
      <c r="K8" s="300" t="e">
        <f>K6/(1-(K7/K5))</f>
        <v>#DIV/0!</v>
      </c>
      <c r="L8" s="289"/>
      <c r="M8" s="139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1:31" ht="15" customHeight="1" x14ac:dyDescent="0.2">
      <c r="A9" s="298"/>
      <c r="B9" s="136" t="s">
        <v>76</v>
      </c>
      <c r="C9" s="140">
        <f>'Acumulado Tesorería 2 años'!D8</f>
        <v>0</v>
      </c>
      <c r="D9" s="137" t="e">
        <f t="shared" si="0"/>
        <v>#DIV/0!</v>
      </c>
      <c r="E9" s="140">
        <f>'Acumulado Tesorería 2 años'!E8</f>
        <v>0</v>
      </c>
      <c r="F9" s="137" t="e">
        <f t="shared" si="1"/>
        <v>#DIV/0!</v>
      </c>
      <c r="G9" s="121"/>
      <c r="H9" s="141" t="s">
        <v>112</v>
      </c>
      <c r="I9" s="301" t="e">
        <f>(I5-I8)*(1-(I7/I5))</f>
        <v>#DIV/0!</v>
      </c>
      <c r="J9" s="289"/>
      <c r="K9" s="301" t="e">
        <f>(K5-K8)*(1-(K7/K5))</f>
        <v>#DIV/0!</v>
      </c>
      <c r="L9" s="289"/>
      <c r="M9" s="139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0" spans="1:31" ht="15" customHeight="1" x14ac:dyDescent="0.2">
      <c r="A10" s="298"/>
      <c r="B10" s="136" t="s">
        <v>77</v>
      </c>
      <c r="C10" s="140">
        <f>'Acumulado Tesorería 2 años'!D9</f>
        <v>0</v>
      </c>
      <c r="D10" s="137" t="e">
        <f t="shared" si="0"/>
        <v>#DIV/0!</v>
      </c>
      <c r="E10" s="140">
        <f>'Acumulado Tesorería 2 años'!E9</f>
        <v>0</v>
      </c>
      <c r="F10" s="137" t="e">
        <f t="shared" si="1"/>
        <v>#DIV/0!</v>
      </c>
      <c r="G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1:31" ht="15" customHeight="1" x14ac:dyDescent="0.2">
      <c r="A11" s="298"/>
      <c r="B11" s="136" t="s">
        <v>113</v>
      </c>
      <c r="C11" s="140">
        <f>'Acumulado Tesorería 2 años'!D10</f>
        <v>0</v>
      </c>
      <c r="D11" s="137" t="e">
        <f t="shared" si="0"/>
        <v>#DIV/0!</v>
      </c>
      <c r="E11" s="140">
        <f>'Acumulado Tesorería 2 años'!E10</f>
        <v>0</v>
      </c>
      <c r="F11" s="137" t="e">
        <f t="shared" si="1"/>
        <v>#DIV/0!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</row>
    <row r="12" spans="1:31" ht="15" customHeight="1" x14ac:dyDescent="0.2">
      <c r="A12" s="299"/>
      <c r="B12" s="136" t="s">
        <v>114</v>
      </c>
      <c r="C12" s="10">
        <v>0</v>
      </c>
      <c r="D12" s="137" t="e">
        <f t="shared" si="0"/>
        <v>#DIV/0!</v>
      </c>
      <c r="E12" s="10">
        <v>0</v>
      </c>
      <c r="F12" s="137" t="e">
        <f t="shared" si="1"/>
        <v>#DIV/0!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</row>
    <row r="13" spans="1:31" ht="15" customHeight="1" x14ac:dyDescent="0.2">
      <c r="A13" s="294" t="s">
        <v>115</v>
      </c>
      <c r="B13" s="69" t="s">
        <v>116</v>
      </c>
      <c r="C13" s="142">
        <f>C14+C17+C20</f>
        <v>0</v>
      </c>
      <c r="D13" s="143" t="e">
        <f t="shared" si="0"/>
        <v>#DIV/0!</v>
      </c>
      <c r="E13" s="142">
        <f>E14+E17+E20</f>
        <v>0</v>
      </c>
      <c r="F13" s="143" t="e">
        <f t="shared" si="1"/>
        <v>#DIV/0!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</row>
    <row r="14" spans="1:31" ht="15" customHeight="1" x14ac:dyDescent="0.2">
      <c r="A14" s="262"/>
      <c r="B14" s="144" t="s">
        <v>117</v>
      </c>
      <c r="C14" s="145">
        <f>C15+C16</f>
        <v>0</v>
      </c>
      <c r="D14" s="146" t="e">
        <f t="shared" si="0"/>
        <v>#DIV/0!</v>
      </c>
      <c r="E14" s="145">
        <f>E15+E16</f>
        <v>0</v>
      </c>
      <c r="F14" s="146" t="e">
        <f t="shared" si="1"/>
        <v>#DIV/0!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</row>
    <row r="15" spans="1:31" ht="15" customHeight="1" x14ac:dyDescent="0.2">
      <c r="A15" s="262"/>
      <c r="B15" s="147" t="s">
        <v>118</v>
      </c>
      <c r="C15" s="140">
        <f>'Acumulado Tesorería 2 años'!D12</f>
        <v>0</v>
      </c>
      <c r="D15" s="148" t="e">
        <f t="shared" si="0"/>
        <v>#DIV/0!</v>
      </c>
      <c r="E15" s="140">
        <f>'Acumulado Tesorería 2 años'!E12</f>
        <v>0</v>
      </c>
      <c r="F15" s="137" t="e">
        <f t="shared" si="1"/>
        <v>#DIV/0!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ht="15" customHeight="1" x14ac:dyDescent="0.2">
      <c r="A16" s="262"/>
      <c r="B16" s="147" t="s">
        <v>119</v>
      </c>
      <c r="C16" s="140"/>
      <c r="D16" s="148" t="e">
        <f t="shared" si="0"/>
        <v>#DIV/0!</v>
      </c>
      <c r="E16" s="140"/>
      <c r="F16" s="137" t="e">
        <f t="shared" si="1"/>
        <v>#DIV/0!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</row>
    <row r="17" spans="1:31" ht="15" customHeight="1" x14ac:dyDescent="0.2">
      <c r="A17" s="262"/>
      <c r="B17" s="144" t="s">
        <v>120</v>
      </c>
      <c r="C17" s="145">
        <f>C18+C19</f>
        <v>0</v>
      </c>
      <c r="D17" s="146" t="e">
        <f t="shared" si="0"/>
        <v>#DIV/0!</v>
      </c>
      <c r="E17" s="145">
        <f>E18+E19</f>
        <v>0</v>
      </c>
      <c r="F17" s="146" t="e">
        <f t="shared" si="1"/>
        <v>#DIV/0!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</row>
    <row r="18" spans="1:31" ht="15" customHeight="1" x14ac:dyDescent="0.2">
      <c r="A18" s="262"/>
      <c r="B18" s="147" t="s">
        <v>121</v>
      </c>
      <c r="C18" s="140">
        <f>'Acumulado Tesorería 2 años'!D13</f>
        <v>0</v>
      </c>
      <c r="D18" s="148" t="e">
        <f t="shared" si="0"/>
        <v>#DIV/0!</v>
      </c>
      <c r="E18" s="140">
        <f>'Acumulado Tesorería 2 años'!E13</f>
        <v>0</v>
      </c>
      <c r="F18" s="137" t="e">
        <f t="shared" si="1"/>
        <v>#DIV/0!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1" ht="15" customHeight="1" x14ac:dyDescent="0.2">
      <c r="A19" s="262"/>
      <c r="B19" s="147" t="s">
        <v>83</v>
      </c>
      <c r="C19" s="140">
        <f>'Acumulado Tesorería 2 años'!D14</f>
        <v>0</v>
      </c>
      <c r="D19" s="148" t="e">
        <f t="shared" si="0"/>
        <v>#DIV/0!</v>
      </c>
      <c r="E19" s="140">
        <f>'Acumulado Tesorería 2 años'!E14</f>
        <v>0</v>
      </c>
      <c r="F19" s="137" t="e">
        <f t="shared" si="1"/>
        <v>#DIV/0!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1" ht="15" customHeight="1" x14ac:dyDescent="0.2">
      <c r="A20" s="262"/>
      <c r="B20" s="144" t="s">
        <v>122</v>
      </c>
      <c r="C20" s="145">
        <f>SUM(C21:C30)</f>
        <v>0</v>
      </c>
      <c r="D20" s="146" t="e">
        <f t="shared" si="0"/>
        <v>#DIV/0!</v>
      </c>
      <c r="E20" s="145">
        <f>SUM(E21:E30)</f>
        <v>0</v>
      </c>
      <c r="F20" s="146" t="e">
        <f t="shared" si="1"/>
        <v>#DIV/0!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</row>
    <row r="21" spans="1:31" ht="15" customHeight="1" x14ac:dyDescent="0.2">
      <c r="A21" s="262"/>
      <c r="B21" s="147" t="s">
        <v>123</v>
      </c>
      <c r="C21" s="140">
        <f>'Acumulado Tesorería 2 años'!D16</f>
        <v>0</v>
      </c>
      <c r="D21" s="148" t="e">
        <f t="shared" si="0"/>
        <v>#DIV/0!</v>
      </c>
      <c r="E21" s="140">
        <f>'Previsión de Tesorería'!S45</f>
        <v>0</v>
      </c>
      <c r="F21" s="137" t="e">
        <f t="shared" si="1"/>
        <v>#DIV/0!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</row>
    <row r="22" spans="1:31" ht="15" customHeight="1" x14ac:dyDescent="0.2">
      <c r="A22" s="262"/>
      <c r="B22" s="147" t="s">
        <v>124</v>
      </c>
      <c r="C22" s="140">
        <f>'Previsión de Tesorería'!S20</f>
        <v>0</v>
      </c>
      <c r="D22" s="148" t="e">
        <f t="shared" si="0"/>
        <v>#DIV/0!</v>
      </c>
      <c r="E22" s="140">
        <f>'Acumulado Tesorería 2 años'!E16</f>
        <v>0</v>
      </c>
      <c r="F22" s="137" t="e">
        <f t="shared" si="1"/>
        <v>#DIV/0!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</row>
    <row r="23" spans="1:31" ht="15" customHeight="1" x14ac:dyDescent="0.2">
      <c r="A23" s="262"/>
      <c r="B23" s="149" t="s">
        <v>125</v>
      </c>
      <c r="C23" s="140">
        <f>'Acumulado Tesorería 2 años'!D21</f>
        <v>0</v>
      </c>
      <c r="D23" s="148" t="e">
        <f t="shared" si="0"/>
        <v>#DIV/0!</v>
      </c>
      <c r="E23" s="140">
        <f>'Acumulado Tesorería 2 años'!E21</f>
        <v>0</v>
      </c>
      <c r="F23" s="137" t="e">
        <f t="shared" si="1"/>
        <v>#DIV/0!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</row>
    <row r="24" spans="1:31" ht="15" customHeight="1" x14ac:dyDescent="0.2">
      <c r="A24" s="262"/>
      <c r="B24" s="147" t="s">
        <v>126</v>
      </c>
      <c r="C24" s="140">
        <f>'Acumulado Tesorería 2 años'!D23</f>
        <v>0</v>
      </c>
      <c r="D24" s="148" t="e">
        <f t="shared" si="0"/>
        <v>#DIV/0!</v>
      </c>
      <c r="E24" s="140">
        <f>'Acumulado Tesorería 2 años'!E23</f>
        <v>0</v>
      </c>
      <c r="F24" s="137" t="e">
        <f t="shared" si="1"/>
        <v>#DIV/0!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</row>
    <row r="25" spans="1:31" ht="15" customHeight="1" x14ac:dyDescent="0.2">
      <c r="A25" s="262"/>
      <c r="B25" s="147" t="s">
        <v>127</v>
      </c>
      <c r="C25" s="140">
        <f>'Acumulado Tesorería 2 años'!D22</f>
        <v>0</v>
      </c>
      <c r="D25" s="148" t="e">
        <f t="shared" si="0"/>
        <v>#DIV/0!</v>
      </c>
      <c r="E25" s="140">
        <f>'Acumulado Tesorería 2 años'!E22</f>
        <v>0</v>
      </c>
      <c r="F25" s="137" t="e">
        <f t="shared" si="1"/>
        <v>#DIV/0!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</row>
    <row r="26" spans="1:31" ht="15" customHeight="1" x14ac:dyDescent="0.2">
      <c r="A26" s="262"/>
      <c r="B26" s="149" t="s">
        <v>128</v>
      </c>
      <c r="C26" s="140">
        <f>'Acumulado Tesorería 2 años'!D15</f>
        <v>0</v>
      </c>
      <c r="D26" s="148" t="e">
        <f t="shared" si="0"/>
        <v>#DIV/0!</v>
      </c>
      <c r="E26" s="140">
        <f>'Acumulado Tesorería 2 años'!E15</f>
        <v>0</v>
      </c>
      <c r="F26" s="137" t="e">
        <f t="shared" si="1"/>
        <v>#DIV/0!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</row>
    <row r="27" spans="1:31" ht="15" customHeight="1" x14ac:dyDescent="0.2">
      <c r="A27" s="262"/>
      <c r="B27" s="147" t="s">
        <v>129</v>
      </c>
      <c r="C27" s="140">
        <f>'Acumulado Tesorería 2 años'!D17</f>
        <v>0</v>
      </c>
      <c r="D27" s="148" t="e">
        <f t="shared" si="0"/>
        <v>#DIV/0!</v>
      </c>
      <c r="E27" s="140">
        <f>'Acumulado Tesorería 2 años'!E17</f>
        <v>0</v>
      </c>
      <c r="F27" s="137" t="e">
        <f t="shared" si="1"/>
        <v>#DIV/0!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ht="15" customHeight="1" x14ac:dyDescent="0.2">
      <c r="A28" s="262"/>
      <c r="B28" s="147" t="s">
        <v>130</v>
      </c>
      <c r="C28" s="140">
        <f>'Previsión de Tesorería'!S18</f>
        <v>0</v>
      </c>
      <c r="D28" s="148" t="e">
        <f t="shared" si="0"/>
        <v>#DIV/0!</v>
      </c>
      <c r="E28" s="140">
        <f>'Previsión de Tesorería'!S47</f>
        <v>0</v>
      </c>
      <c r="F28" s="137" t="e">
        <f t="shared" si="1"/>
        <v>#DIV/0!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</row>
    <row r="29" spans="1:31" ht="15" customHeight="1" x14ac:dyDescent="0.2">
      <c r="A29" s="262"/>
      <c r="B29" s="147" t="s">
        <v>131</v>
      </c>
      <c r="C29" s="140">
        <f>'Acumulado Tesorería 2 años'!D25</f>
        <v>0</v>
      </c>
      <c r="D29" s="148" t="e">
        <f t="shared" si="0"/>
        <v>#DIV/0!</v>
      </c>
      <c r="E29" s="140">
        <f>'Acumulado Tesorería 2 años'!E25</f>
        <v>0</v>
      </c>
      <c r="F29" s="137" t="e">
        <f t="shared" si="1"/>
        <v>#DIV/0!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ht="15" customHeight="1" x14ac:dyDescent="0.2">
      <c r="A30" s="262"/>
      <c r="B30" s="147" t="s">
        <v>132</v>
      </c>
      <c r="C30" s="140">
        <f>'Acumulado Tesorería 2 años'!D19</f>
        <v>0</v>
      </c>
      <c r="D30" s="148" t="e">
        <f t="shared" si="0"/>
        <v>#DIV/0!</v>
      </c>
      <c r="E30" s="140">
        <f>'Acumulado Tesorería 2 años'!E19</f>
        <v>0</v>
      </c>
      <c r="F30" s="137" t="e">
        <f t="shared" si="1"/>
        <v>#DIV/0!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</row>
    <row r="31" spans="1:31" ht="27.75" customHeight="1" x14ac:dyDescent="0.2">
      <c r="A31" s="263"/>
      <c r="B31" s="150" t="s">
        <v>133</v>
      </c>
      <c r="C31" s="151">
        <f>C7-C13</f>
        <v>0</v>
      </c>
      <c r="D31" s="152" t="e">
        <f t="shared" si="0"/>
        <v>#DIV/0!</v>
      </c>
      <c r="E31" s="151">
        <f>E7-E13</f>
        <v>0</v>
      </c>
      <c r="F31" s="152" t="e">
        <f t="shared" si="1"/>
        <v>#DIV/0!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ht="15" customHeight="1" x14ac:dyDescent="0.2">
      <c r="A32" s="295" t="s">
        <v>134</v>
      </c>
      <c r="B32" s="144" t="s">
        <v>135</v>
      </c>
      <c r="C32" s="145">
        <f>C33+C34</f>
        <v>0</v>
      </c>
      <c r="D32" s="146" t="e">
        <f t="shared" si="0"/>
        <v>#DIV/0!</v>
      </c>
      <c r="E32" s="145">
        <f>E33+E34</f>
        <v>0</v>
      </c>
      <c r="F32" s="146" t="e">
        <f t="shared" si="1"/>
        <v>#DIV/0!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</row>
    <row r="33" spans="1:31" ht="15" customHeight="1" x14ac:dyDescent="0.2">
      <c r="A33" s="254"/>
      <c r="B33" s="147" t="s">
        <v>136</v>
      </c>
      <c r="C33" s="153">
        <f>'Inversión y Financiación'!F56</f>
        <v>0</v>
      </c>
      <c r="D33" s="148" t="e">
        <f t="shared" si="0"/>
        <v>#DIV/0!</v>
      </c>
      <c r="E33" s="153">
        <f>'Inversión y Financiación'!F56</f>
        <v>0</v>
      </c>
      <c r="F33" s="148" t="e">
        <f t="shared" si="1"/>
        <v>#DIV/0!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</row>
    <row r="34" spans="1:31" ht="15" customHeight="1" x14ac:dyDescent="0.2">
      <c r="A34" s="254"/>
      <c r="B34" s="147" t="s">
        <v>137</v>
      </c>
      <c r="C34" s="153">
        <f>'Inversión y Financiación'!F49</f>
        <v>0</v>
      </c>
      <c r="D34" s="148" t="e">
        <f t="shared" si="0"/>
        <v>#DIV/0!</v>
      </c>
      <c r="E34" s="153">
        <f>'Inversión y Financiación'!F49</f>
        <v>0</v>
      </c>
      <c r="F34" s="148" t="e">
        <f t="shared" si="1"/>
        <v>#DIV/0!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</row>
    <row r="35" spans="1:31" ht="15" customHeight="1" x14ac:dyDescent="0.2">
      <c r="A35" s="254"/>
      <c r="B35" s="154" t="s">
        <v>138</v>
      </c>
      <c r="C35" s="155">
        <f>C31-C32</f>
        <v>0</v>
      </c>
      <c r="D35" s="156" t="e">
        <f t="shared" si="0"/>
        <v>#DIV/0!</v>
      </c>
      <c r="E35" s="155">
        <f>E31-E32</f>
        <v>0</v>
      </c>
      <c r="F35" s="156" t="e">
        <f t="shared" si="1"/>
        <v>#DIV/0!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1" ht="15" customHeight="1" x14ac:dyDescent="0.2">
      <c r="A36" s="254"/>
      <c r="B36" s="149" t="s">
        <v>139</v>
      </c>
      <c r="C36" s="153">
        <v>0</v>
      </c>
      <c r="D36" s="148" t="e">
        <f t="shared" si="0"/>
        <v>#DIV/0!</v>
      </c>
      <c r="E36" s="153">
        <v>0</v>
      </c>
      <c r="F36" s="148" t="e">
        <f t="shared" si="1"/>
        <v>#DIV/0!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</row>
    <row r="37" spans="1:31" ht="15" customHeight="1" x14ac:dyDescent="0.2">
      <c r="A37" s="254"/>
      <c r="B37" s="147" t="s">
        <v>140</v>
      </c>
      <c r="C37" s="153">
        <f>'Resumen Operac. Préstamos'!L9</f>
        <v>0</v>
      </c>
      <c r="D37" s="148" t="e">
        <f t="shared" si="0"/>
        <v>#DIV/0!</v>
      </c>
      <c r="E37" s="153">
        <f>'Resumen Operac. Préstamos'!L10</f>
        <v>0</v>
      </c>
      <c r="F37" s="148" t="e">
        <f t="shared" si="1"/>
        <v>#DIV/0!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</row>
    <row r="38" spans="1:31" ht="15" customHeight="1" x14ac:dyDescent="0.2">
      <c r="A38" s="254"/>
      <c r="B38" s="154" t="s">
        <v>141</v>
      </c>
      <c r="C38" s="155">
        <f>C35+C36-C37</f>
        <v>0</v>
      </c>
      <c r="D38" s="156" t="e">
        <f t="shared" si="0"/>
        <v>#DIV/0!</v>
      </c>
      <c r="E38" s="155">
        <f>E35+E36-E37</f>
        <v>0</v>
      </c>
      <c r="F38" s="156" t="e">
        <f t="shared" si="1"/>
        <v>#DIV/0!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</row>
    <row r="39" spans="1:31" ht="15" customHeight="1" x14ac:dyDescent="0.2">
      <c r="A39" s="254"/>
      <c r="B39" s="149" t="s">
        <v>142</v>
      </c>
      <c r="C39" s="153">
        <v>0</v>
      </c>
      <c r="D39" s="148" t="e">
        <f t="shared" si="0"/>
        <v>#DIV/0!</v>
      </c>
      <c r="E39" s="153">
        <v>0</v>
      </c>
      <c r="F39" s="137" t="e">
        <f t="shared" si="1"/>
        <v>#DIV/0!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</row>
    <row r="40" spans="1:31" ht="15" customHeight="1" x14ac:dyDescent="0.2">
      <c r="A40" s="254"/>
      <c r="B40" s="149" t="s">
        <v>143</v>
      </c>
      <c r="C40" s="153">
        <v>0</v>
      </c>
      <c r="D40" s="148" t="e">
        <f t="shared" si="0"/>
        <v>#DIV/0!</v>
      </c>
      <c r="E40" s="153">
        <v>0</v>
      </c>
      <c r="F40" s="137" t="e">
        <f t="shared" si="1"/>
        <v>#DIV/0!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</row>
    <row r="41" spans="1:31" ht="15" customHeight="1" x14ac:dyDescent="0.2">
      <c r="A41" s="254"/>
      <c r="B41" s="154" t="s">
        <v>144</v>
      </c>
      <c r="C41" s="155">
        <f>C38+C39-C40</f>
        <v>0</v>
      </c>
      <c r="D41" s="156" t="e">
        <f t="shared" si="0"/>
        <v>#DIV/0!</v>
      </c>
      <c r="E41" s="155">
        <f>E38+E39-E40</f>
        <v>0</v>
      </c>
      <c r="F41" s="156" t="e">
        <f t="shared" si="1"/>
        <v>#DIV/0!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</row>
    <row r="42" spans="1:31" ht="15" customHeight="1" x14ac:dyDescent="0.2">
      <c r="A42" s="254"/>
      <c r="B42" s="147" t="s">
        <v>145</v>
      </c>
      <c r="C42" s="153">
        <f>C41*0.2</f>
        <v>0</v>
      </c>
      <c r="D42" s="148" t="e">
        <f t="shared" si="0"/>
        <v>#DIV/0!</v>
      </c>
      <c r="E42" s="153">
        <f>E41*0.2</f>
        <v>0</v>
      </c>
      <c r="F42" s="148" t="e">
        <f t="shared" si="1"/>
        <v>#DIV/0!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</row>
    <row r="43" spans="1:31" ht="15" customHeight="1" x14ac:dyDescent="0.2">
      <c r="A43" s="255"/>
      <c r="B43" s="154" t="s">
        <v>146</v>
      </c>
      <c r="C43" s="155">
        <f>C41-C42</f>
        <v>0</v>
      </c>
      <c r="D43" s="156" t="e">
        <f t="shared" si="0"/>
        <v>#DIV/0!</v>
      </c>
      <c r="E43" s="155">
        <f>E41-E42</f>
        <v>0</v>
      </c>
      <c r="F43" s="156" t="e">
        <f t="shared" si="1"/>
        <v>#DIV/0!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</row>
    <row r="44" spans="1:31" ht="12.75" customHeight="1" x14ac:dyDescent="0.2"/>
    <row r="45" spans="1:31" ht="12.75" customHeight="1" x14ac:dyDescent="0.2"/>
    <row r="46" spans="1:31" ht="12.75" customHeight="1" x14ac:dyDescent="0.2"/>
    <row r="47" spans="1:31" ht="12.75" customHeight="1" x14ac:dyDescent="0.2"/>
    <row r="48" spans="1:3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13:A31"/>
    <mergeCell ref="A32:A43"/>
    <mergeCell ref="I6:J6"/>
    <mergeCell ref="K6:L6"/>
    <mergeCell ref="A7:A12"/>
    <mergeCell ref="I7:J7"/>
    <mergeCell ref="K7:L7"/>
    <mergeCell ref="I8:J8"/>
    <mergeCell ref="K8:L8"/>
    <mergeCell ref="K9:L9"/>
    <mergeCell ref="I9:J9"/>
    <mergeCell ref="C4:D4"/>
    <mergeCell ref="E4:F4"/>
    <mergeCell ref="I4:J4"/>
    <mergeCell ref="K4:L4"/>
    <mergeCell ref="C5:D5"/>
    <mergeCell ref="E5:F5"/>
    <mergeCell ref="I5:J5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0"/>
  <sheetViews>
    <sheetView tabSelected="1" topLeftCell="A53" workbookViewId="0">
      <selection activeCell="B70" sqref="B70"/>
    </sheetView>
  </sheetViews>
  <sheetFormatPr baseColWidth="10" defaultColWidth="14.42578125" defaultRowHeight="15" customHeight="1" x14ac:dyDescent="0.2"/>
  <cols>
    <col min="1" max="1" width="13.42578125" customWidth="1"/>
    <col min="2" max="2" width="4.85546875" customWidth="1"/>
    <col min="3" max="3" width="15.140625" customWidth="1"/>
    <col min="4" max="5" width="16.42578125" customWidth="1"/>
    <col min="6" max="8" width="17.140625" customWidth="1"/>
    <col min="9" max="9" width="6.85546875" customWidth="1"/>
    <col min="10" max="10" width="24.85546875" customWidth="1"/>
    <col min="11" max="12" width="17.28515625" customWidth="1"/>
    <col min="13" max="17" width="16.42578125" customWidth="1"/>
    <col min="18" max="18" width="11.28515625" customWidth="1"/>
    <col min="19" max="19" width="12.5703125" customWidth="1"/>
    <col min="20" max="20" width="13.140625" customWidth="1"/>
    <col min="21" max="21" width="13.28515625" customWidth="1"/>
    <col min="22" max="24" width="9.5703125" customWidth="1"/>
    <col min="25" max="26" width="8.7109375" customWidth="1"/>
    <col min="27" max="32" width="14.42578125" customWidth="1"/>
  </cols>
  <sheetData>
    <row r="1" spans="1:32" ht="15" customHeight="1" x14ac:dyDescent="0.3">
      <c r="A1" s="157"/>
      <c r="B1" s="158"/>
      <c r="C1" s="158"/>
      <c r="D1" s="158"/>
      <c r="E1" s="158"/>
      <c r="F1" s="159"/>
      <c r="G1" s="159"/>
      <c r="H1" s="159"/>
      <c r="I1" s="159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32" ht="15" customHeight="1" x14ac:dyDescent="0.3">
      <c r="A2" s="157"/>
      <c r="B2" s="158"/>
      <c r="C2" s="158"/>
      <c r="D2" s="158"/>
      <c r="E2" s="158"/>
      <c r="F2" s="159"/>
      <c r="G2" s="159"/>
      <c r="H2" s="159"/>
      <c r="I2" s="159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32" ht="15" customHeight="1" x14ac:dyDescent="0.35">
      <c r="A3" s="158"/>
      <c r="B3" s="158"/>
      <c r="C3" s="160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32" ht="23.25" customHeight="1" x14ac:dyDescent="0.3">
      <c r="A4" s="158"/>
      <c r="B4" s="121"/>
      <c r="C4" s="121"/>
      <c r="D4" s="121"/>
      <c r="E4" s="121"/>
      <c r="F4" s="121"/>
      <c r="G4" s="161"/>
      <c r="H4" s="161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21"/>
      <c r="Z4" s="121"/>
      <c r="AA4" s="121"/>
      <c r="AB4" s="121"/>
      <c r="AC4" s="121"/>
      <c r="AD4" s="121"/>
      <c r="AE4" s="121"/>
      <c r="AF4" s="121"/>
    </row>
    <row r="5" spans="1:32" ht="19.5" customHeight="1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21"/>
      <c r="Z5" s="121"/>
      <c r="AA5" s="121"/>
      <c r="AB5" s="121"/>
      <c r="AC5" s="121"/>
      <c r="AD5" s="121"/>
      <c r="AE5" s="121"/>
      <c r="AF5" s="121"/>
    </row>
    <row r="6" spans="1:32" ht="25.5" customHeight="1" x14ac:dyDescent="0.25">
      <c r="A6" s="162" t="s">
        <v>147</v>
      </c>
      <c r="B6" s="163"/>
      <c r="C6" s="163"/>
      <c r="D6" s="163"/>
      <c r="E6" s="163"/>
      <c r="F6" s="164"/>
      <c r="G6" s="164"/>
      <c r="H6" s="164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</row>
    <row r="7" spans="1:32" ht="19.5" customHeight="1" x14ac:dyDescent="0.25">
      <c r="A7" s="158"/>
      <c r="B7" s="158"/>
      <c r="C7" s="167"/>
      <c r="D7" s="158"/>
      <c r="E7" s="158"/>
      <c r="F7" s="168"/>
      <c r="G7" s="168"/>
      <c r="H7" s="16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</row>
    <row r="8" spans="1:32" ht="51" customHeight="1" x14ac:dyDescent="0.25">
      <c r="A8" s="158"/>
      <c r="B8" s="169"/>
      <c r="C8" s="170" t="s">
        <v>148</v>
      </c>
      <c r="D8" s="171" t="s">
        <v>149</v>
      </c>
      <c r="E8" s="171" t="s">
        <v>150</v>
      </c>
      <c r="F8" s="172" t="s">
        <v>151</v>
      </c>
      <c r="G8" s="173" t="s">
        <v>152</v>
      </c>
      <c r="H8" s="174" t="s">
        <v>153</v>
      </c>
      <c r="I8" s="169"/>
      <c r="J8" s="175" t="s">
        <v>154</v>
      </c>
      <c r="K8" s="170" t="s">
        <v>149</v>
      </c>
      <c r="L8" s="176" t="s">
        <v>150</v>
      </c>
      <c r="M8" s="177" t="s">
        <v>151</v>
      </c>
      <c r="N8" s="178" t="s">
        <v>155</v>
      </c>
      <c r="O8" s="153"/>
      <c r="P8" s="169"/>
      <c r="Q8" s="153"/>
      <c r="R8" s="153"/>
      <c r="S8" s="153"/>
      <c r="T8" s="153"/>
      <c r="U8" s="153"/>
      <c r="V8" s="153"/>
      <c r="W8" s="153"/>
      <c r="X8" s="153"/>
    </row>
    <row r="9" spans="1:32" ht="19.5" customHeight="1" x14ac:dyDescent="0.25">
      <c r="A9" s="158"/>
      <c r="B9" s="302" t="s">
        <v>178</v>
      </c>
      <c r="C9" s="153"/>
      <c r="D9" s="179"/>
      <c r="E9" s="180"/>
      <c r="F9" s="181"/>
      <c r="G9" s="182">
        <f>K17</f>
        <v>0</v>
      </c>
      <c r="H9" s="183"/>
      <c r="I9" s="169"/>
      <c r="J9" s="184">
        <v>1</v>
      </c>
      <c r="K9" s="185">
        <f t="shared" ref="K9:M9" si="0">SUM(D10:D21)</f>
        <v>0</v>
      </c>
      <c r="L9" s="186">
        <f t="shared" si="0"/>
        <v>0</v>
      </c>
      <c r="M9" s="186">
        <f t="shared" si="0"/>
        <v>0</v>
      </c>
      <c r="N9" s="187">
        <f>G21</f>
        <v>0</v>
      </c>
      <c r="O9" s="153"/>
      <c r="P9" s="169"/>
      <c r="Q9" s="153"/>
      <c r="R9" s="153"/>
      <c r="S9" s="153"/>
      <c r="T9" s="153"/>
      <c r="U9" s="153"/>
      <c r="V9" s="153"/>
      <c r="W9" s="153"/>
      <c r="X9" s="153"/>
    </row>
    <row r="10" spans="1:32" ht="19.5" customHeight="1" x14ac:dyDescent="0.25">
      <c r="A10" s="158"/>
      <c r="B10" s="303"/>
      <c r="C10" s="188" t="s">
        <v>156</v>
      </c>
      <c r="D10" s="189">
        <f t="shared" ref="D10:D69" si="1">PMT($K$19,$K$22,-$K$17)</f>
        <v>0</v>
      </c>
      <c r="E10" s="190">
        <f t="shared" ref="E10:E69" si="2">G9*$K$19</f>
        <v>0</v>
      </c>
      <c r="F10" s="190">
        <f t="shared" ref="F10:F69" si="3">D10-E10</f>
        <v>0</v>
      </c>
      <c r="G10" s="191">
        <f t="shared" ref="G10:G69" si="4">G9-F10</f>
        <v>0</v>
      </c>
      <c r="H10" s="192">
        <f t="shared" ref="H10:H69" si="5">H9+F10</f>
        <v>0</v>
      </c>
      <c r="I10" s="169"/>
      <c r="J10" s="184">
        <v>2</v>
      </c>
      <c r="K10" s="193">
        <f t="shared" ref="K10:M10" si="6">SUM(D22:D33)</f>
        <v>0</v>
      </c>
      <c r="L10" s="194">
        <f t="shared" si="6"/>
        <v>0</v>
      </c>
      <c r="M10" s="194">
        <f t="shared" si="6"/>
        <v>0</v>
      </c>
      <c r="N10" s="195">
        <f>G33</f>
        <v>0</v>
      </c>
      <c r="O10" s="153"/>
      <c r="P10" s="169"/>
      <c r="Q10" s="153"/>
      <c r="R10" s="153"/>
      <c r="S10" s="153"/>
      <c r="T10" s="153"/>
      <c r="U10" s="153"/>
      <c r="V10" s="153"/>
      <c r="W10" s="153"/>
      <c r="X10" s="153"/>
    </row>
    <row r="11" spans="1:32" ht="17.25" customHeight="1" x14ac:dyDescent="0.25">
      <c r="A11" s="196"/>
      <c r="B11" s="303"/>
      <c r="C11" s="197" t="s">
        <v>157</v>
      </c>
      <c r="D11" s="190">
        <f t="shared" si="1"/>
        <v>0</v>
      </c>
      <c r="E11" s="190">
        <f t="shared" si="2"/>
        <v>0</v>
      </c>
      <c r="F11" s="190">
        <f t="shared" si="3"/>
        <v>0</v>
      </c>
      <c r="G11" s="198">
        <f t="shared" si="4"/>
        <v>0</v>
      </c>
      <c r="H11" s="192">
        <f t="shared" si="5"/>
        <v>0</v>
      </c>
      <c r="I11" s="199"/>
      <c r="J11" s="184">
        <v>3</v>
      </c>
      <c r="K11" s="193">
        <f t="shared" ref="K11:M11" si="7">SUM(D34:D45)</f>
        <v>0</v>
      </c>
      <c r="L11" s="194">
        <f t="shared" si="7"/>
        <v>0</v>
      </c>
      <c r="M11" s="194">
        <f t="shared" si="7"/>
        <v>0</v>
      </c>
      <c r="N11" s="195">
        <f>G45</f>
        <v>0</v>
      </c>
      <c r="O11" s="200"/>
      <c r="P11" s="169"/>
      <c r="Q11" s="200"/>
      <c r="R11" s="200"/>
      <c r="S11" s="200"/>
      <c r="T11" s="200"/>
      <c r="U11" s="200"/>
      <c r="V11" s="200"/>
      <c r="W11" s="200"/>
      <c r="X11" s="200"/>
    </row>
    <row r="12" spans="1:32" ht="15.75" customHeight="1" x14ac:dyDescent="0.25">
      <c r="A12" s="158"/>
      <c r="B12" s="303"/>
      <c r="C12" s="197" t="s">
        <v>158</v>
      </c>
      <c r="D12" s="190">
        <f t="shared" si="1"/>
        <v>0</v>
      </c>
      <c r="E12" s="190">
        <f t="shared" si="2"/>
        <v>0</v>
      </c>
      <c r="F12" s="190">
        <f t="shared" si="3"/>
        <v>0</v>
      </c>
      <c r="G12" s="198">
        <f t="shared" si="4"/>
        <v>0</v>
      </c>
      <c r="H12" s="192">
        <f t="shared" si="5"/>
        <v>0</v>
      </c>
      <c r="I12" s="169"/>
      <c r="J12" s="184">
        <v>4</v>
      </c>
      <c r="K12" s="193">
        <f t="shared" ref="K12:M12" si="8">SUM(D46:D57)</f>
        <v>0</v>
      </c>
      <c r="L12" s="194">
        <f t="shared" si="8"/>
        <v>0</v>
      </c>
      <c r="M12" s="194">
        <f t="shared" si="8"/>
        <v>0</v>
      </c>
      <c r="N12" s="195">
        <f>G57</f>
        <v>0</v>
      </c>
      <c r="O12" s="153"/>
      <c r="P12" s="169"/>
      <c r="Q12" s="153"/>
      <c r="R12" s="153"/>
      <c r="S12" s="153"/>
      <c r="T12" s="153"/>
      <c r="U12" s="153"/>
      <c r="V12" s="153"/>
      <c r="W12" s="153"/>
      <c r="X12" s="153"/>
    </row>
    <row r="13" spans="1:32" ht="15.75" customHeight="1" x14ac:dyDescent="0.25">
      <c r="A13" s="158"/>
      <c r="B13" s="303"/>
      <c r="C13" s="197" t="s">
        <v>159</v>
      </c>
      <c r="D13" s="190">
        <f t="shared" si="1"/>
        <v>0</v>
      </c>
      <c r="E13" s="190">
        <f t="shared" si="2"/>
        <v>0</v>
      </c>
      <c r="F13" s="190">
        <f t="shared" si="3"/>
        <v>0</v>
      </c>
      <c r="G13" s="198">
        <f t="shared" si="4"/>
        <v>0</v>
      </c>
      <c r="H13" s="192">
        <f t="shared" si="5"/>
        <v>0</v>
      </c>
      <c r="I13" s="169"/>
      <c r="J13" s="184">
        <v>5</v>
      </c>
      <c r="K13" s="201">
        <f t="shared" ref="K13:M13" si="9">SUM(D58:D69)</f>
        <v>0</v>
      </c>
      <c r="L13" s="202">
        <f t="shared" si="9"/>
        <v>0</v>
      </c>
      <c r="M13" s="202">
        <f t="shared" si="9"/>
        <v>0</v>
      </c>
      <c r="N13" s="203">
        <f>G69</f>
        <v>0</v>
      </c>
      <c r="O13" s="153"/>
      <c r="P13" s="169"/>
      <c r="Q13" s="153"/>
      <c r="R13" s="153"/>
      <c r="S13" s="153"/>
      <c r="T13" s="153"/>
      <c r="U13" s="153"/>
      <c r="V13" s="153"/>
      <c r="W13" s="153"/>
      <c r="X13" s="153"/>
    </row>
    <row r="14" spans="1:32" ht="15.75" customHeight="1" x14ac:dyDescent="0.25">
      <c r="A14" s="158"/>
      <c r="B14" s="303"/>
      <c r="C14" s="197" t="s">
        <v>160</v>
      </c>
      <c r="D14" s="190">
        <f t="shared" si="1"/>
        <v>0</v>
      </c>
      <c r="E14" s="190">
        <f t="shared" si="2"/>
        <v>0</v>
      </c>
      <c r="F14" s="190">
        <f t="shared" si="3"/>
        <v>0</v>
      </c>
      <c r="G14" s="198">
        <f t="shared" si="4"/>
        <v>0</v>
      </c>
      <c r="H14" s="192">
        <f t="shared" si="5"/>
        <v>0</v>
      </c>
      <c r="I14" s="169"/>
      <c r="J14" s="204"/>
      <c r="K14" s="205"/>
      <c r="L14" s="205"/>
      <c r="M14" s="205"/>
      <c r="N14" s="205"/>
      <c r="O14" s="153"/>
      <c r="P14" s="169"/>
      <c r="Q14" s="153"/>
      <c r="R14" s="153"/>
      <c r="S14" s="153"/>
      <c r="T14" s="153"/>
      <c r="U14" s="153"/>
      <c r="V14" s="153"/>
      <c r="W14" s="153"/>
      <c r="X14" s="153"/>
    </row>
    <row r="15" spans="1:32" ht="15.75" customHeight="1" x14ac:dyDescent="0.25">
      <c r="A15" s="158"/>
      <c r="B15" s="303"/>
      <c r="C15" s="197" t="s">
        <v>161</v>
      </c>
      <c r="D15" s="190">
        <f t="shared" si="1"/>
        <v>0</v>
      </c>
      <c r="E15" s="190">
        <f t="shared" si="2"/>
        <v>0</v>
      </c>
      <c r="F15" s="190">
        <f t="shared" si="3"/>
        <v>0</v>
      </c>
      <c r="G15" s="198">
        <f t="shared" si="4"/>
        <v>0</v>
      </c>
      <c r="H15" s="192">
        <f t="shared" si="5"/>
        <v>0</v>
      </c>
      <c r="I15" s="169"/>
      <c r="J15" s="305" t="s">
        <v>1</v>
      </c>
      <c r="K15" s="307">
        <v>1</v>
      </c>
      <c r="L15" s="305"/>
      <c r="M15" s="153"/>
      <c r="N15" s="153"/>
      <c r="O15" s="205"/>
      <c r="P15" s="169"/>
      <c r="Q15" s="153"/>
      <c r="R15" s="153"/>
      <c r="S15" s="153"/>
      <c r="T15" s="153"/>
      <c r="U15" s="153"/>
      <c r="V15" s="153"/>
      <c r="W15" s="153"/>
      <c r="X15" s="153"/>
    </row>
    <row r="16" spans="1:32" ht="17.25" customHeight="1" x14ac:dyDescent="0.25">
      <c r="A16" s="158"/>
      <c r="B16" s="303"/>
      <c r="C16" s="197" t="s">
        <v>162</v>
      </c>
      <c r="D16" s="190">
        <f t="shared" si="1"/>
        <v>0</v>
      </c>
      <c r="E16" s="190">
        <f t="shared" si="2"/>
        <v>0</v>
      </c>
      <c r="F16" s="190">
        <f t="shared" si="3"/>
        <v>0</v>
      </c>
      <c r="G16" s="198">
        <f t="shared" si="4"/>
        <v>0</v>
      </c>
      <c r="H16" s="192">
        <f t="shared" si="5"/>
        <v>0</v>
      </c>
      <c r="I16" s="169"/>
      <c r="J16" s="306"/>
      <c r="K16" s="308"/>
      <c r="L16" s="306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ht="15.75" customHeight="1" x14ac:dyDescent="0.25">
      <c r="A17" s="158"/>
      <c r="B17" s="303"/>
      <c r="C17" s="197" t="s">
        <v>163</v>
      </c>
      <c r="D17" s="190">
        <f t="shared" si="1"/>
        <v>0</v>
      </c>
      <c r="E17" s="190">
        <f t="shared" si="2"/>
        <v>0</v>
      </c>
      <c r="F17" s="190">
        <f t="shared" si="3"/>
        <v>0</v>
      </c>
      <c r="G17" s="198">
        <f t="shared" si="4"/>
        <v>0</v>
      </c>
      <c r="H17" s="192">
        <f t="shared" si="5"/>
        <v>0</v>
      </c>
      <c r="I17" s="169"/>
      <c r="J17" s="206" t="s">
        <v>164</v>
      </c>
      <c r="K17" s="207">
        <f>'Inversión y Financiación'!G10</f>
        <v>0</v>
      </c>
      <c r="L17" s="208"/>
      <c r="M17" s="209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ht="15.75" customHeight="1" x14ac:dyDescent="0.25">
      <c r="A18" s="158"/>
      <c r="B18" s="303"/>
      <c r="C18" s="197" t="s">
        <v>165</v>
      </c>
      <c r="D18" s="190">
        <f t="shared" si="1"/>
        <v>0</v>
      </c>
      <c r="E18" s="190">
        <f t="shared" si="2"/>
        <v>0</v>
      </c>
      <c r="F18" s="190">
        <f t="shared" si="3"/>
        <v>0</v>
      </c>
      <c r="G18" s="198">
        <f t="shared" si="4"/>
        <v>0</v>
      </c>
      <c r="H18" s="192">
        <f t="shared" si="5"/>
        <v>0</v>
      </c>
      <c r="I18" s="169"/>
      <c r="J18" s="206" t="s">
        <v>166</v>
      </c>
      <c r="K18" s="210">
        <v>0.1</v>
      </c>
      <c r="L18" s="211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ht="15.75" customHeight="1" x14ac:dyDescent="0.25">
      <c r="A19" s="158"/>
      <c r="B19" s="303"/>
      <c r="C19" s="197" t="s">
        <v>167</v>
      </c>
      <c r="D19" s="190">
        <f t="shared" si="1"/>
        <v>0</v>
      </c>
      <c r="E19" s="190">
        <f t="shared" si="2"/>
        <v>0</v>
      </c>
      <c r="F19" s="190">
        <f t="shared" si="3"/>
        <v>0</v>
      </c>
      <c r="G19" s="198">
        <f t="shared" si="4"/>
        <v>0</v>
      </c>
      <c r="H19" s="192">
        <f t="shared" si="5"/>
        <v>0</v>
      </c>
      <c r="I19" s="169"/>
      <c r="J19" s="206" t="s">
        <v>168</v>
      </c>
      <c r="K19" s="212">
        <f>K18/12</f>
        <v>8.3333333333333332E-3</v>
      </c>
      <c r="L19" s="21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ht="15.75" customHeight="1" x14ac:dyDescent="0.25">
      <c r="A20" s="158"/>
      <c r="B20" s="303"/>
      <c r="C20" s="197" t="s">
        <v>169</v>
      </c>
      <c r="D20" s="190">
        <f t="shared" si="1"/>
        <v>0</v>
      </c>
      <c r="E20" s="190">
        <f t="shared" si="2"/>
        <v>0</v>
      </c>
      <c r="F20" s="190">
        <f t="shared" si="3"/>
        <v>0</v>
      </c>
      <c r="G20" s="198">
        <f t="shared" si="4"/>
        <v>0</v>
      </c>
      <c r="H20" s="192">
        <f t="shared" si="5"/>
        <v>0</v>
      </c>
      <c r="I20" s="169"/>
      <c r="J20" s="206" t="s">
        <v>170</v>
      </c>
      <c r="K20" s="214">
        <v>5</v>
      </c>
      <c r="L20" s="215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ht="15.75" customHeight="1" x14ac:dyDescent="0.25">
      <c r="A21" s="158"/>
      <c r="B21" s="304"/>
      <c r="C21" s="216" t="s">
        <v>171</v>
      </c>
      <c r="D21" s="217">
        <f t="shared" si="1"/>
        <v>0</v>
      </c>
      <c r="E21" s="190">
        <f t="shared" si="2"/>
        <v>0</v>
      </c>
      <c r="F21" s="217">
        <f t="shared" si="3"/>
        <v>0</v>
      </c>
      <c r="G21" s="218">
        <f t="shared" si="4"/>
        <v>0</v>
      </c>
      <c r="H21" s="219">
        <f t="shared" si="5"/>
        <v>0</v>
      </c>
      <c r="I21" s="169"/>
      <c r="J21" s="206" t="s">
        <v>172</v>
      </c>
      <c r="K21" s="214">
        <v>12</v>
      </c>
      <c r="L21" s="215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ht="15.75" customHeight="1" x14ac:dyDescent="0.25">
      <c r="A22" s="158"/>
      <c r="B22" s="309" t="s">
        <v>179</v>
      </c>
      <c r="C22" s="197" t="str">
        <f t="shared" ref="C22:C33" si="10">C10</f>
        <v>Enero</v>
      </c>
      <c r="D22" s="190">
        <f t="shared" si="1"/>
        <v>0</v>
      </c>
      <c r="E22" s="220">
        <f t="shared" si="2"/>
        <v>0</v>
      </c>
      <c r="F22" s="190">
        <f t="shared" si="3"/>
        <v>0</v>
      </c>
      <c r="G22" s="221">
        <f t="shared" si="4"/>
        <v>0</v>
      </c>
      <c r="H22" s="192">
        <f t="shared" si="5"/>
        <v>0</v>
      </c>
      <c r="I22" s="222"/>
      <c r="J22" s="223" t="s">
        <v>173</v>
      </c>
      <c r="K22" s="224">
        <v>60</v>
      </c>
      <c r="L22" s="225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15.75" customHeight="1" x14ac:dyDescent="0.25">
      <c r="A23" s="158"/>
      <c r="B23" s="298"/>
      <c r="C23" s="197" t="str">
        <f t="shared" si="10"/>
        <v>Febrero</v>
      </c>
      <c r="D23" s="190">
        <f t="shared" si="1"/>
        <v>0</v>
      </c>
      <c r="E23" s="190">
        <f t="shared" si="2"/>
        <v>0</v>
      </c>
      <c r="F23" s="190">
        <f t="shared" si="3"/>
        <v>0</v>
      </c>
      <c r="G23" s="198">
        <f t="shared" si="4"/>
        <v>0</v>
      </c>
      <c r="H23" s="192">
        <f t="shared" si="5"/>
        <v>0</v>
      </c>
      <c r="I23" s="226"/>
      <c r="J23" s="223" t="s">
        <v>174</v>
      </c>
      <c r="K23" s="214">
        <v>0</v>
      </c>
      <c r="L23" s="215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ht="15.75" customHeight="1" x14ac:dyDescent="0.25">
      <c r="A24" s="158"/>
      <c r="B24" s="298"/>
      <c r="C24" s="197" t="str">
        <f t="shared" si="10"/>
        <v>Marzo</v>
      </c>
      <c r="D24" s="190">
        <f t="shared" si="1"/>
        <v>0</v>
      </c>
      <c r="E24" s="190">
        <f t="shared" si="2"/>
        <v>0</v>
      </c>
      <c r="F24" s="190">
        <f t="shared" si="3"/>
        <v>0</v>
      </c>
      <c r="G24" s="198">
        <f t="shared" si="4"/>
        <v>0</v>
      </c>
      <c r="H24" s="192">
        <f t="shared" si="5"/>
        <v>0</v>
      </c>
      <c r="I24" s="169"/>
      <c r="J24" s="223" t="s">
        <v>175</v>
      </c>
      <c r="K24" s="227">
        <v>0</v>
      </c>
      <c r="L24" s="228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ht="15.75" customHeight="1" x14ac:dyDescent="0.25">
      <c r="A25" s="158"/>
      <c r="B25" s="298"/>
      <c r="C25" s="197" t="str">
        <f t="shared" si="10"/>
        <v>Abril</v>
      </c>
      <c r="D25" s="190">
        <f t="shared" si="1"/>
        <v>0</v>
      </c>
      <c r="E25" s="190">
        <f t="shared" si="2"/>
        <v>0</v>
      </c>
      <c r="F25" s="190">
        <f t="shared" si="3"/>
        <v>0</v>
      </c>
      <c r="G25" s="198">
        <f t="shared" si="4"/>
        <v>0</v>
      </c>
      <c r="H25" s="192">
        <f t="shared" si="5"/>
        <v>0</v>
      </c>
      <c r="I25" s="169"/>
      <c r="J25" s="153"/>
      <c r="K25" s="153"/>
      <c r="L25" s="229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5.75" customHeight="1" x14ac:dyDescent="0.25">
      <c r="A26" s="158"/>
      <c r="B26" s="298"/>
      <c r="C26" s="197" t="str">
        <f t="shared" si="10"/>
        <v>Mayo</v>
      </c>
      <c r="D26" s="190">
        <f t="shared" si="1"/>
        <v>0</v>
      </c>
      <c r="E26" s="190">
        <f t="shared" si="2"/>
        <v>0</v>
      </c>
      <c r="F26" s="190">
        <f t="shared" si="3"/>
        <v>0</v>
      </c>
      <c r="G26" s="198">
        <f t="shared" si="4"/>
        <v>0</v>
      </c>
      <c r="H26" s="192">
        <f t="shared" si="5"/>
        <v>0</v>
      </c>
      <c r="I26" s="169"/>
      <c r="J26" s="169"/>
      <c r="K26" s="230"/>
      <c r="L26" s="230"/>
      <c r="M26" s="169"/>
      <c r="N26" s="230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5.75" customHeight="1" x14ac:dyDescent="0.25">
      <c r="A27" s="158"/>
      <c r="B27" s="298"/>
      <c r="C27" s="197" t="str">
        <f t="shared" si="10"/>
        <v>Junio</v>
      </c>
      <c r="D27" s="190">
        <f t="shared" si="1"/>
        <v>0</v>
      </c>
      <c r="E27" s="190">
        <f t="shared" si="2"/>
        <v>0</v>
      </c>
      <c r="F27" s="190">
        <f t="shared" si="3"/>
        <v>0</v>
      </c>
      <c r="G27" s="198">
        <f t="shared" si="4"/>
        <v>0</v>
      </c>
      <c r="H27" s="192">
        <f t="shared" si="5"/>
        <v>0</v>
      </c>
      <c r="I27" s="169"/>
      <c r="J27" s="231"/>
      <c r="K27" s="169"/>
      <c r="L27" s="169"/>
      <c r="M27" s="169"/>
      <c r="N27" s="169"/>
      <c r="O27" s="169"/>
      <c r="P27" s="169"/>
      <c r="Q27" s="153"/>
      <c r="R27" s="153"/>
      <c r="S27" s="153"/>
      <c r="T27" s="153"/>
      <c r="U27" s="153"/>
      <c r="V27" s="153"/>
      <c r="W27" s="153"/>
      <c r="X27" s="153"/>
    </row>
    <row r="28" spans="1:24" ht="15.75" customHeight="1" x14ac:dyDescent="0.25">
      <c r="A28" s="158"/>
      <c r="B28" s="298"/>
      <c r="C28" s="197" t="str">
        <f t="shared" si="10"/>
        <v>Julio</v>
      </c>
      <c r="D28" s="190">
        <f t="shared" si="1"/>
        <v>0</v>
      </c>
      <c r="E28" s="190">
        <f t="shared" si="2"/>
        <v>0</v>
      </c>
      <c r="F28" s="190">
        <f t="shared" si="3"/>
        <v>0</v>
      </c>
      <c r="G28" s="198">
        <f t="shared" si="4"/>
        <v>0</v>
      </c>
      <c r="H28" s="192">
        <f t="shared" si="5"/>
        <v>0</v>
      </c>
      <c r="I28" s="16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ht="15.75" customHeight="1" x14ac:dyDescent="0.25">
      <c r="A29" s="158"/>
      <c r="B29" s="298"/>
      <c r="C29" s="197" t="str">
        <f t="shared" si="10"/>
        <v>Agosto</v>
      </c>
      <c r="D29" s="190">
        <f t="shared" si="1"/>
        <v>0</v>
      </c>
      <c r="E29" s="190">
        <f t="shared" si="2"/>
        <v>0</v>
      </c>
      <c r="F29" s="190">
        <f t="shared" si="3"/>
        <v>0</v>
      </c>
      <c r="G29" s="198">
        <f t="shared" si="4"/>
        <v>0</v>
      </c>
      <c r="H29" s="192">
        <f t="shared" si="5"/>
        <v>0</v>
      </c>
      <c r="I29" s="169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ht="15.75" customHeight="1" x14ac:dyDescent="0.25">
      <c r="A30" s="158"/>
      <c r="B30" s="298"/>
      <c r="C30" s="197" t="str">
        <f t="shared" si="10"/>
        <v>Septiembre</v>
      </c>
      <c r="D30" s="190">
        <f t="shared" si="1"/>
        <v>0</v>
      </c>
      <c r="E30" s="190">
        <f t="shared" si="2"/>
        <v>0</v>
      </c>
      <c r="F30" s="190">
        <f t="shared" si="3"/>
        <v>0</v>
      </c>
      <c r="G30" s="198">
        <f t="shared" si="4"/>
        <v>0</v>
      </c>
      <c r="H30" s="192">
        <f t="shared" si="5"/>
        <v>0</v>
      </c>
      <c r="I30" s="169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ht="15.75" customHeight="1" x14ac:dyDescent="0.25">
      <c r="A31" s="158"/>
      <c r="B31" s="298"/>
      <c r="C31" s="197" t="str">
        <f t="shared" si="10"/>
        <v>Octubre</v>
      </c>
      <c r="D31" s="190">
        <f t="shared" si="1"/>
        <v>0</v>
      </c>
      <c r="E31" s="190">
        <f t="shared" si="2"/>
        <v>0</v>
      </c>
      <c r="F31" s="190">
        <f t="shared" si="3"/>
        <v>0</v>
      </c>
      <c r="G31" s="198">
        <f t="shared" si="4"/>
        <v>0</v>
      </c>
      <c r="H31" s="192">
        <f t="shared" si="5"/>
        <v>0</v>
      </c>
      <c r="I31" s="169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ht="15.75" customHeight="1" x14ac:dyDescent="0.25">
      <c r="A32" s="158"/>
      <c r="B32" s="298"/>
      <c r="C32" s="197" t="str">
        <f t="shared" si="10"/>
        <v>Noviembre</v>
      </c>
      <c r="D32" s="190">
        <f t="shared" si="1"/>
        <v>0</v>
      </c>
      <c r="E32" s="190">
        <f t="shared" si="2"/>
        <v>0</v>
      </c>
      <c r="F32" s="190">
        <f t="shared" si="3"/>
        <v>0</v>
      </c>
      <c r="G32" s="198">
        <f t="shared" si="4"/>
        <v>0</v>
      </c>
      <c r="H32" s="192">
        <f t="shared" si="5"/>
        <v>0</v>
      </c>
      <c r="I32" s="169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:24" ht="15.75" customHeight="1" x14ac:dyDescent="0.25">
      <c r="A33" s="158"/>
      <c r="B33" s="299"/>
      <c r="C33" s="197" t="str">
        <f t="shared" si="10"/>
        <v>Diciembre</v>
      </c>
      <c r="D33" s="217">
        <f t="shared" si="1"/>
        <v>0</v>
      </c>
      <c r="E33" s="217">
        <f t="shared" si="2"/>
        <v>0</v>
      </c>
      <c r="F33" s="217">
        <f t="shared" si="3"/>
        <v>0</v>
      </c>
      <c r="G33" s="218">
        <f t="shared" si="4"/>
        <v>0</v>
      </c>
      <c r="H33" s="219">
        <f t="shared" si="5"/>
        <v>0</v>
      </c>
      <c r="I33" s="169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ht="15.75" customHeight="1" x14ac:dyDescent="0.25">
      <c r="A34" s="158"/>
      <c r="B34" s="310" t="s">
        <v>180</v>
      </c>
      <c r="C34" s="232" t="str">
        <f t="shared" ref="C34:C45" si="11">C10</f>
        <v>Enero</v>
      </c>
      <c r="D34" s="190">
        <f t="shared" si="1"/>
        <v>0</v>
      </c>
      <c r="E34" s="190">
        <f t="shared" si="2"/>
        <v>0</v>
      </c>
      <c r="F34" s="190">
        <f t="shared" si="3"/>
        <v>0</v>
      </c>
      <c r="G34" s="221">
        <f t="shared" si="4"/>
        <v>0</v>
      </c>
      <c r="H34" s="192">
        <f t="shared" si="5"/>
        <v>0</v>
      </c>
      <c r="I34" s="169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ht="15.75" customHeight="1" x14ac:dyDescent="0.25">
      <c r="A35" s="158"/>
      <c r="B35" s="303"/>
      <c r="C35" s="197" t="str">
        <f t="shared" si="11"/>
        <v>Febrero</v>
      </c>
      <c r="D35" s="190">
        <f t="shared" si="1"/>
        <v>0</v>
      </c>
      <c r="E35" s="190">
        <f t="shared" si="2"/>
        <v>0</v>
      </c>
      <c r="F35" s="190">
        <f t="shared" si="3"/>
        <v>0</v>
      </c>
      <c r="G35" s="198">
        <f t="shared" si="4"/>
        <v>0</v>
      </c>
      <c r="H35" s="192">
        <f t="shared" si="5"/>
        <v>0</v>
      </c>
      <c r="I35" s="169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15.75" customHeight="1" x14ac:dyDescent="0.25">
      <c r="A36" s="158"/>
      <c r="B36" s="303"/>
      <c r="C36" s="197" t="str">
        <f t="shared" si="11"/>
        <v>Marzo</v>
      </c>
      <c r="D36" s="190">
        <f t="shared" si="1"/>
        <v>0</v>
      </c>
      <c r="E36" s="190">
        <f t="shared" si="2"/>
        <v>0</v>
      </c>
      <c r="F36" s="190">
        <f t="shared" si="3"/>
        <v>0</v>
      </c>
      <c r="G36" s="198">
        <f t="shared" si="4"/>
        <v>0</v>
      </c>
      <c r="H36" s="192">
        <f t="shared" si="5"/>
        <v>0</v>
      </c>
      <c r="I36" s="169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15.75" customHeight="1" x14ac:dyDescent="0.25">
      <c r="A37" s="158"/>
      <c r="B37" s="303"/>
      <c r="C37" s="197" t="str">
        <f t="shared" si="11"/>
        <v>Abril</v>
      </c>
      <c r="D37" s="190">
        <f t="shared" si="1"/>
        <v>0</v>
      </c>
      <c r="E37" s="190">
        <f t="shared" si="2"/>
        <v>0</v>
      </c>
      <c r="F37" s="190">
        <f t="shared" si="3"/>
        <v>0</v>
      </c>
      <c r="G37" s="198">
        <f t="shared" si="4"/>
        <v>0</v>
      </c>
      <c r="H37" s="192">
        <f t="shared" si="5"/>
        <v>0</v>
      </c>
      <c r="I37" s="169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15.75" customHeight="1" x14ac:dyDescent="0.25">
      <c r="A38" s="158"/>
      <c r="B38" s="303"/>
      <c r="C38" s="197" t="str">
        <f t="shared" si="11"/>
        <v>Mayo</v>
      </c>
      <c r="D38" s="190">
        <f t="shared" si="1"/>
        <v>0</v>
      </c>
      <c r="E38" s="190">
        <f t="shared" si="2"/>
        <v>0</v>
      </c>
      <c r="F38" s="190">
        <f t="shared" si="3"/>
        <v>0</v>
      </c>
      <c r="G38" s="198">
        <f t="shared" si="4"/>
        <v>0</v>
      </c>
      <c r="H38" s="192">
        <f t="shared" si="5"/>
        <v>0</v>
      </c>
      <c r="I38" s="169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ht="15.75" customHeight="1" x14ac:dyDescent="0.25">
      <c r="A39" s="158"/>
      <c r="B39" s="303"/>
      <c r="C39" s="197" t="str">
        <f t="shared" si="11"/>
        <v>Junio</v>
      </c>
      <c r="D39" s="190">
        <f t="shared" si="1"/>
        <v>0</v>
      </c>
      <c r="E39" s="190">
        <f t="shared" si="2"/>
        <v>0</v>
      </c>
      <c r="F39" s="190">
        <f t="shared" si="3"/>
        <v>0</v>
      </c>
      <c r="G39" s="198">
        <f t="shared" si="4"/>
        <v>0</v>
      </c>
      <c r="H39" s="192">
        <f t="shared" si="5"/>
        <v>0</v>
      </c>
      <c r="I39" s="169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ht="15.75" customHeight="1" x14ac:dyDescent="0.25">
      <c r="A40" s="158"/>
      <c r="B40" s="303"/>
      <c r="C40" s="197" t="str">
        <f t="shared" si="11"/>
        <v>Julio</v>
      </c>
      <c r="D40" s="190">
        <f t="shared" si="1"/>
        <v>0</v>
      </c>
      <c r="E40" s="190">
        <f t="shared" si="2"/>
        <v>0</v>
      </c>
      <c r="F40" s="190">
        <f t="shared" si="3"/>
        <v>0</v>
      </c>
      <c r="G40" s="198">
        <f t="shared" si="4"/>
        <v>0</v>
      </c>
      <c r="H40" s="192">
        <f t="shared" si="5"/>
        <v>0</v>
      </c>
      <c r="I40" s="169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ht="15.75" customHeight="1" x14ac:dyDescent="0.25">
      <c r="A41" s="158"/>
      <c r="B41" s="303"/>
      <c r="C41" s="197" t="str">
        <f t="shared" si="11"/>
        <v>Agosto</v>
      </c>
      <c r="D41" s="190">
        <f t="shared" si="1"/>
        <v>0</v>
      </c>
      <c r="E41" s="190">
        <f t="shared" si="2"/>
        <v>0</v>
      </c>
      <c r="F41" s="190">
        <f t="shared" si="3"/>
        <v>0</v>
      </c>
      <c r="G41" s="198">
        <f t="shared" si="4"/>
        <v>0</v>
      </c>
      <c r="H41" s="192">
        <f t="shared" si="5"/>
        <v>0</v>
      </c>
      <c r="I41" s="169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ht="15.75" customHeight="1" x14ac:dyDescent="0.25">
      <c r="A42" s="158"/>
      <c r="B42" s="303"/>
      <c r="C42" s="197" t="str">
        <f t="shared" si="11"/>
        <v>Septiembre</v>
      </c>
      <c r="D42" s="190">
        <f t="shared" si="1"/>
        <v>0</v>
      </c>
      <c r="E42" s="190">
        <f t="shared" si="2"/>
        <v>0</v>
      </c>
      <c r="F42" s="190">
        <f t="shared" si="3"/>
        <v>0</v>
      </c>
      <c r="G42" s="198">
        <f t="shared" si="4"/>
        <v>0</v>
      </c>
      <c r="H42" s="192">
        <f t="shared" si="5"/>
        <v>0</v>
      </c>
      <c r="I42" s="169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ht="15.75" customHeight="1" x14ac:dyDescent="0.25">
      <c r="A43" s="158"/>
      <c r="B43" s="303"/>
      <c r="C43" s="197" t="str">
        <f t="shared" si="11"/>
        <v>Octubre</v>
      </c>
      <c r="D43" s="190">
        <f t="shared" si="1"/>
        <v>0</v>
      </c>
      <c r="E43" s="190">
        <f t="shared" si="2"/>
        <v>0</v>
      </c>
      <c r="F43" s="190">
        <f t="shared" si="3"/>
        <v>0</v>
      </c>
      <c r="G43" s="198">
        <f t="shared" si="4"/>
        <v>0</v>
      </c>
      <c r="H43" s="192">
        <f t="shared" si="5"/>
        <v>0</v>
      </c>
      <c r="I43" s="169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15.75" customHeight="1" x14ac:dyDescent="0.25">
      <c r="A44" s="158"/>
      <c r="B44" s="303"/>
      <c r="C44" s="197" t="str">
        <f t="shared" si="11"/>
        <v>Noviembre</v>
      </c>
      <c r="D44" s="190">
        <f t="shared" si="1"/>
        <v>0</v>
      </c>
      <c r="E44" s="190">
        <f t="shared" si="2"/>
        <v>0</v>
      </c>
      <c r="F44" s="190">
        <f t="shared" si="3"/>
        <v>0</v>
      </c>
      <c r="G44" s="198">
        <f t="shared" si="4"/>
        <v>0</v>
      </c>
      <c r="H44" s="192">
        <f t="shared" si="5"/>
        <v>0</v>
      </c>
      <c r="I44" s="169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ht="15.75" customHeight="1" x14ac:dyDescent="0.25">
      <c r="A45" s="158"/>
      <c r="B45" s="304"/>
      <c r="C45" s="197" t="str">
        <f t="shared" si="11"/>
        <v>Diciembre</v>
      </c>
      <c r="D45" s="190">
        <f t="shared" si="1"/>
        <v>0</v>
      </c>
      <c r="E45" s="190">
        <f t="shared" si="2"/>
        <v>0</v>
      </c>
      <c r="F45" s="217">
        <f t="shared" si="3"/>
        <v>0</v>
      </c>
      <c r="G45" s="218">
        <f t="shared" si="4"/>
        <v>0</v>
      </c>
      <c r="H45" s="219">
        <f t="shared" si="5"/>
        <v>0</v>
      </c>
      <c r="I45" s="169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ht="15.75" customHeight="1" x14ac:dyDescent="0.25">
      <c r="A46" s="158"/>
      <c r="B46" s="311" t="s">
        <v>181</v>
      </c>
      <c r="C46" s="233" t="str">
        <f t="shared" ref="C46:C57" si="12">C10</f>
        <v>Enero</v>
      </c>
      <c r="D46" s="220">
        <f t="shared" si="1"/>
        <v>0</v>
      </c>
      <c r="E46" s="220">
        <f t="shared" si="2"/>
        <v>0</v>
      </c>
      <c r="F46" s="190">
        <f t="shared" si="3"/>
        <v>0</v>
      </c>
      <c r="G46" s="221">
        <f t="shared" si="4"/>
        <v>0</v>
      </c>
      <c r="H46" s="192">
        <f t="shared" si="5"/>
        <v>0</v>
      </c>
      <c r="I46" s="169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ht="15.75" customHeight="1" x14ac:dyDescent="0.25">
      <c r="A47" s="158"/>
      <c r="B47" s="312"/>
      <c r="C47" s="197" t="str">
        <f t="shared" si="12"/>
        <v>Febrero</v>
      </c>
      <c r="D47" s="190">
        <f t="shared" si="1"/>
        <v>0</v>
      </c>
      <c r="E47" s="190">
        <f t="shared" si="2"/>
        <v>0</v>
      </c>
      <c r="F47" s="190">
        <f t="shared" si="3"/>
        <v>0</v>
      </c>
      <c r="G47" s="198">
        <f t="shared" si="4"/>
        <v>0</v>
      </c>
      <c r="H47" s="192">
        <f t="shared" si="5"/>
        <v>0</v>
      </c>
      <c r="I47" s="169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ht="15.75" customHeight="1" x14ac:dyDescent="0.25">
      <c r="A48" s="158"/>
      <c r="B48" s="312"/>
      <c r="C48" s="197" t="str">
        <f t="shared" si="12"/>
        <v>Marzo</v>
      </c>
      <c r="D48" s="190">
        <f t="shared" si="1"/>
        <v>0</v>
      </c>
      <c r="E48" s="190">
        <f t="shared" si="2"/>
        <v>0</v>
      </c>
      <c r="F48" s="190">
        <f t="shared" si="3"/>
        <v>0</v>
      </c>
      <c r="G48" s="198">
        <f t="shared" si="4"/>
        <v>0</v>
      </c>
      <c r="H48" s="192">
        <f t="shared" si="5"/>
        <v>0</v>
      </c>
      <c r="I48" s="169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ht="15.75" customHeight="1" x14ac:dyDescent="0.25">
      <c r="A49" s="158"/>
      <c r="B49" s="312"/>
      <c r="C49" s="197" t="str">
        <f t="shared" si="12"/>
        <v>Abril</v>
      </c>
      <c r="D49" s="190">
        <f t="shared" si="1"/>
        <v>0</v>
      </c>
      <c r="E49" s="190">
        <f t="shared" si="2"/>
        <v>0</v>
      </c>
      <c r="F49" s="190">
        <f t="shared" si="3"/>
        <v>0</v>
      </c>
      <c r="G49" s="198">
        <f t="shared" si="4"/>
        <v>0</v>
      </c>
      <c r="H49" s="192">
        <f t="shared" si="5"/>
        <v>0</v>
      </c>
      <c r="I49" s="169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ht="15.75" customHeight="1" x14ac:dyDescent="0.25">
      <c r="A50" s="158"/>
      <c r="B50" s="312"/>
      <c r="C50" s="197" t="str">
        <f t="shared" si="12"/>
        <v>Mayo</v>
      </c>
      <c r="D50" s="190">
        <f t="shared" si="1"/>
        <v>0</v>
      </c>
      <c r="E50" s="190">
        <f t="shared" si="2"/>
        <v>0</v>
      </c>
      <c r="F50" s="190">
        <f t="shared" si="3"/>
        <v>0</v>
      </c>
      <c r="G50" s="198">
        <f t="shared" si="4"/>
        <v>0</v>
      </c>
      <c r="H50" s="192">
        <f t="shared" si="5"/>
        <v>0</v>
      </c>
      <c r="I50" s="169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ht="15.75" customHeight="1" x14ac:dyDescent="0.25">
      <c r="A51" s="158"/>
      <c r="B51" s="312"/>
      <c r="C51" s="197" t="str">
        <f t="shared" si="12"/>
        <v>Junio</v>
      </c>
      <c r="D51" s="190">
        <f t="shared" si="1"/>
        <v>0</v>
      </c>
      <c r="E51" s="190">
        <f t="shared" si="2"/>
        <v>0</v>
      </c>
      <c r="F51" s="190">
        <f t="shared" si="3"/>
        <v>0</v>
      </c>
      <c r="G51" s="198">
        <f t="shared" si="4"/>
        <v>0</v>
      </c>
      <c r="H51" s="192">
        <f t="shared" si="5"/>
        <v>0</v>
      </c>
      <c r="I51" s="169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ht="15.75" customHeight="1" x14ac:dyDescent="0.25">
      <c r="A52" s="158"/>
      <c r="B52" s="312"/>
      <c r="C52" s="197" t="str">
        <f t="shared" si="12"/>
        <v>Julio</v>
      </c>
      <c r="D52" s="190">
        <f t="shared" si="1"/>
        <v>0</v>
      </c>
      <c r="E52" s="190">
        <f t="shared" si="2"/>
        <v>0</v>
      </c>
      <c r="F52" s="190">
        <f t="shared" si="3"/>
        <v>0</v>
      </c>
      <c r="G52" s="198">
        <f t="shared" si="4"/>
        <v>0</v>
      </c>
      <c r="H52" s="192">
        <f t="shared" si="5"/>
        <v>0</v>
      </c>
      <c r="I52" s="169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ht="15.75" customHeight="1" x14ac:dyDescent="0.25">
      <c r="A53" s="158"/>
      <c r="B53" s="312"/>
      <c r="C53" s="197" t="str">
        <f t="shared" si="12"/>
        <v>Agosto</v>
      </c>
      <c r="D53" s="190">
        <f t="shared" si="1"/>
        <v>0</v>
      </c>
      <c r="E53" s="190">
        <f t="shared" si="2"/>
        <v>0</v>
      </c>
      <c r="F53" s="190">
        <f t="shared" si="3"/>
        <v>0</v>
      </c>
      <c r="G53" s="198">
        <f t="shared" si="4"/>
        <v>0</v>
      </c>
      <c r="H53" s="192">
        <f t="shared" si="5"/>
        <v>0</v>
      </c>
      <c r="I53" s="169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ht="15.75" customHeight="1" x14ac:dyDescent="0.25">
      <c r="A54" s="158"/>
      <c r="B54" s="312"/>
      <c r="C54" s="197" t="str">
        <f t="shared" si="12"/>
        <v>Septiembre</v>
      </c>
      <c r="D54" s="190">
        <f t="shared" si="1"/>
        <v>0</v>
      </c>
      <c r="E54" s="190">
        <f t="shared" si="2"/>
        <v>0</v>
      </c>
      <c r="F54" s="190">
        <f t="shared" si="3"/>
        <v>0</v>
      </c>
      <c r="G54" s="198">
        <f t="shared" si="4"/>
        <v>0</v>
      </c>
      <c r="H54" s="192">
        <f t="shared" si="5"/>
        <v>0</v>
      </c>
      <c r="I54" s="169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ht="15.75" customHeight="1" x14ac:dyDescent="0.25">
      <c r="A55" s="158"/>
      <c r="B55" s="312"/>
      <c r="C55" s="197" t="str">
        <f t="shared" si="12"/>
        <v>Octubre</v>
      </c>
      <c r="D55" s="190">
        <f t="shared" si="1"/>
        <v>0</v>
      </c>
      <c r="E55" s="190">
        <f t="shared" si="2"/>
        <v>0</v>
      </c>
      <c r="F55" s="190">
        <f t="shared" si="3"/>
        <v>0</v>
      </c>
      <c r="G55" s="198">
        <f t="shared" si="4"/>
        <v>0</v>
      </c>
      <c r="H55" s="192">
        <f t="shared" si="5"/>
        <v>0</v>
      </c>
      <c r="I55" s="169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15.75" customHeight="1" x14ac:dyDescent="0.25">
      <c r="A56" s="158"/>
      <c r="B56" s="312"/>
      <c r="C56" s="197" t="str">
        <f t="shared" si="12"/>
        <v>Noviembre</v>
      </c>
      <c r="D56" s="190">
        <f t="shared" si="1"/>
        <v>0</v>
      </c>
      <c r="E56" s="190">
        <f t="shared" si="2"/>
        <v>0</v>
      </c>
      <c r="F56" s="190">
        <f t="shared" si="3"/>
        <v>0</v>
      </c>
      <c r="G56" s="198">
        <f t="shared" si="4"/>
        <v>0</v>
      </c>
      <c r="H56" s="192">
        <f t="shared" si="5"/>
        <v>0</v>
      </c>
      <c r="I56" s="169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ht="15.75" customHeight="1" x14ac:dyDescent="0.25">
      <c r="A57" s="158"/>
      <c r="B57" s="313"/>
      <c r="C57" s="197" t="str">
        <f t="shared" si="12"/>
        <v>Diciembre</v>
      </c>
      <c r="D57" s="217">
        <f t="shared" si="1"/>
        <v>0</v>
      </c>
      <c r="E57" s="190">
        <f t="shared" si="2"/>
        <v>0</v>
      </c>
      <c r="F57" s="217">
        <f t="shared" si="3"/>
        <v>0</v>
      </c>
      <c r="G57" s="198">
        <f t="shared" si="4"/>
        <v>0</v>
      </c>
      <c r="H57" s="219">
        <f t="shared" si="5"/>
        <v>0</v>
      </c>
      <c r="I57" s="169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ht="15.75" customHeight="1" x14ac:dyDescent="0.25">
      <c r="A58" s="158"/>
      <c r="B58" s="302" t="s">
        <v>182</v>
      </c>
      <c r="C58" s="232" t="str">
        <f t="shared" ref="C58:C69" si="13">C10</f>
        <v>Enero</v>
      </c>
      <c r="D58" s="190">
        <f t="shared" si="1"/>
        <v>0</v>
      </c>
      <c r="E58" s="220">
        <f t="shared" si="2"/>
        <v>0</v>
      </c>
      <c r="F58" s="190">
        <f t="shared" si="3"/>
        <v>0</v>
      </c>
      <c r="G58" s="221">
        <f t="shared" si="4"/>
        <v>0</v>
      </c>
      <c r="H58" s="192">
        <f t="shared" si="5"/>
        <v>0</v>
      </c>
      <c r="I58" s="169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ht="15.75" customHeight="1" x14ac:dyDescent="0.25">
      <c r="A59" s="158"/>
      <c r="B59" s="303"/>
      <c r="C59" s="197" t="str">
        <f t="shared" si="13"/>
        <v>Febrero</v>
      </c>
      <c r="D59" s="190">
        <f t="shared" si="1"/>
        <v>0</v>
      </c>
      <c r="E59" s="190">
        <f t="shared" si="2"/>
        <v>0</v>
      </c>
      <c r="F59" s="190">
        <f t="shared" si="3"/>
        <v>0</v>
      </c>
      <c r="G59" s="198">
        <f t="shared" si="4"/>
        <v>0</v>
      </c>
      <c r="H59" s="192">
        <f t="shared" si="5"/>
        <v>0</v>
      </c>
      <c r="I59" s="169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ht="15.75" customHeight="1" x14ac:dyDescent="0.25">
      <c r="A60" s="158"/>
      <c r="B60" s="303"/>
      <c r="C60" s="197" t="str">
        <f t="shared" si="13"/>
        <v>Marzo</v>
      </c>
      <c r="D60" s="190">
        <f t="shared" si="1"/>
        <v>0</v>
      </c>
      <c r="E60" s="190">
        <f t="shared" si="2"/>
        <v>0</v>
      </c>
      <c r="F60" s="190">
        <f t="shared" si="3"/>
        <v>0</v>
      </c>
      <c r="G60" s="198">
        <f t="shared" si="4"/>
        <v>0</v>
      </c>
      <c r="H60" s="192">
        <f t="shared" si="5"/>
        <v>0</v>
      </c>
      <c r="I60" s="169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ht="15.75" customHeight="1" x14ac:dyDescent="0.25">
      <c r="A61" s="158"/>
      <c r="B61" s="303"/>
      <c r="C61" s="197" t="str">
        <f t="shared" si="13"/>
        <v>Abril</v>
      </c>
      <c r="D61" s="190">
        <f t="shared" si="1"/>
        <v>0</v>
      </c>
      <c r="E61" s="190">
        <f t="shared" si="2"/>
        <v>0</v>
      </c>
      <c r="F61" s="190">
        <f t="shared" si="3"/>
        <v>0</v>
      </c>
      <c r="G61" s="198">
        <f t="shared" si="4"/>
        <v>0</v>
      </c>
      <c r="H61" s="192">
        <f t="shared" si="5"/>
        <v>0</v>
      </c>
      <c r="I61" s="169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ht="15.75" customHeight="1" x14ac:dyDescent="0.25">
      <c r="A62" s="158"/>
      <c r="B62" s="303"/>
      <c r="C62" s="197" t="str">
        <f t="shared" si="13"/>
        <v>Mayo</v>
      </c>
      <c r="D62" s="190">
        <f t="shared" si="1"/>
        <v>0</v>
      </c>
      <c r="E62" s="190">
        <f t="shared" si="2"/>
        <v>0</v>
      </c>
      <c r="F62" s="190">
        <f t="shared" si="3"/>
        <v>0</v>
      </c>
      <c r="G62" s="198">
        <f t="shared" si="4"/>
        <v>0</v>
      </c>
      <c r="H62" s="192">
        <f t="shared" si="5"/>
        <v>0</v>
      </c>
      <c r="I62" s="169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15.75" customHeight="1" x14ac:dyDescent="0.25">
      <c r="A63" s="158"/>
      <c r="B63" s="303"/>
      <c r="C63" s="197" t="str">
        <f t="shared" si="13"/>
        <v>Junio</v>
      </c>
      <c r="D63" s="190">
        <f t="shared" si="1"/>
        <v>0</v>
      </c>
      <c r="E63" s="190">
        <f t="shared" si="2"/>
        <v>0</v>
      </c>
      <c r="F63" s="190">
        <f t="shared" si="3"/>
        <v>0</v>
      </c>
      <c r="G63" s="198">
        <f t="shared" si="4"/>
        <v>0</v>
      </c>
      <c r="H63" s="192">
        <f t="shared" si="5"/>
        <v>0</v>
      </c>
      <c r="I63" s="169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15.75" customHeight="1" x14ac:dyDescent="0.25">
      <c r="A64" s="158"/>
      <c r="B64" s="303"/>
      <c r="C64" s="197" t="str">
        <f t="shared" si="13"/>
        <v>Julio</v>
      </c>
      <c r="D64" s="190">
        <f t="shared" si="1"/>
        <v>0</v>
      </c>
      <c r="E64" s="190">
        <f t="shared" si="2"/>
        <v>0</v>
      </c>
      <c r="F64" s="190">
        <f t="shared" si="3"/>
        <v>0</v>
      </c>
      <c r="G64" s="198">
        <f t="shared" si="4"/>
        <v>0</v>
      </c>
      <c r="H64" s="192">
        <f t="shared" si="5"/>
        <v>0</v>
      </c>
      <c r="I64" s="169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15.75" customHeight="1" x14ac:dyDescent="0.25">
      <c r="A65" s="158"/>
      <c r="B65" s="303"/>
      <c r="C65" s="197" t="str">
        <f t="shared" si="13"/>
        <v>Agosto</v>
      </c>
      <c r="D65" s="190">
        <f t="shared" si="1"/>
        <v>0</v>
      </c>
      <c r="E65" s="190">
        <f t="shared" si="2"/>
        <v>0</v>
      </c>
      <c r="F65" s="190">
        <f t="shared" si="3"/>
        <v>0</v>
      </c>
      <c r="G65" s="198">
        <f t="shared" si="4"/>
        <v>0</v>
      </c>
      <c r="H65" s="192">
        <f t="shared" si="5"/>
        <v>0</v>
      </c>
      <c r="I65" s="169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ht="15.75" customHeight="1" x14ac:dyDescent="0.25">
      <c r="A66" s="158"/>
      <c r="B66" s="303"/>
      <c r="C66" s="197" t="str">
        <f t="shared" si="13"/>
        <v>Septiembre</v>
      </c>
      <c r="D66" s="190">
        <f t="shared" si="1"/>
        <v>0</v>
      </c>
      <c r="E66" s="190">
        <f t="shared" si="2"/>
        <v>0</v>
      </c>
      <c r="F66" s="190">
        <f t="shared" si="3"/>
        <v>0</v>
      </c>
      <c r="G66" s="198">
        <f t="shared" si="4"/>
        <v>0</v>
      </c>
      <c r="H66" s="192">
        <f t="shared" si="5"/>
        <v>0</v>
      </c>
      <c r="I66" s="169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15.75" customHeight="1" x14ac:dyDescent="0.25">
      <c r="A67" s="158"/>
      <c r="B67" s="303"/>
      <c r="C67" s="197" t="str">
        <f t="shared" si="13"/>
        <v>Octubre</v>
      </c>
      <c r="D67" s="190">
        <f t="shared" si="1"/>
        <v>0</v>
      </c>
      <c r="E67" s="190">
        <f t="shared" si="2"/>
        <v>0</v>
      </c>
      <c r="F67" s="190">
        <f t="shared" si="3"/>
        <v>0</v>
      </c>
      <c r="G67" s="198">
        <f t="shared" si="4"/>
        <v>0</v>
      </c>
      <c r="H67" s="192">
        <f t="shared" si="5"/>
        <v>0</v>
      </c>
      <c r="I67" s="169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15.75" customHeight="1" x14ac:dyDescent="0.25">
      <c r="A68" s="158"/>
      <c r="B68" s="303"/>
      <c r="C68" s="197" t="str">
        <f t="shared" si="13"/>
        <v>Noviembre</v>
      </c>
      <c r="D68" s="190">
        <f t="shared" si="1"/>
        <v>0</v>
      </c>
      <c r="E68" s="190">
        <f t="shared" si="2"/>
        <v>0</v>
      </c>
      <c r="F68" s="190">
        <f t="shared" si="3"/>
        <v>0</v>
      </c>
      <c r="G68" s="198">
        <f t="shared" si="4"/>
        <v>0</v>
      </c>
      <c r="H68" s="192">
        <f t="shared" si="5"/>
        <v>0</v>
      </c>
      <c r="I68" s="169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15.75" customHeight="1" x14ac:dyDescent="0.25">
      <c r="A69" s="158"/>
      <c r="B69" s="314"/>
      <c r="C69" s="234" t="str">
        <f t="shared" si="13"/>
        <v>Diciembre</v>
      </c>
      <c r="D69" s="190">
        <f t="shared" si="1"/>
        <v>0</v>
      </c>
      <c r="E69" s="235">
        <f t="shared" si="2"/>
        <v>0</v>
      </c>
      <c r="F69" s="235">
        <f t="shared" si="3"/>
        <v>0</v>
      </c>
      <c r="G69" s="198">
        <f t="shared" si="4"/>
        <v>0</v>
      </c>
      <c r="H69" s="236">
        <f t="shared" si="5"/>
        <v>0</v>
      </c>
      <c r="I69" s="169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ht="15.75" customHeight="1" x14ac:dyDescent="0.25">
      <c r="A70" s="158"/>
      <c r="B70" s="169"/>
      <c r="C70" s="153"/>
      <c r="D70" s="237"/>
      <c r="E70" s="153"/>
      <c r="F70" s="153"/>
      <c r="G70" s="237"/>
      <c r="H70" s="153"/>
      <c r="I70" s="169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ht="15.75" customHeight="1" x14ac:dyDescent="0.2">
      <c r="A71" s="158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ht="15.75" customHeight="1" x14ac:dyDescent="0.2">
      <c r="A72" s="158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ht="15.75" customHeight="1" x14ac:dyDescent="0.2">
      <c r="A73" s="158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ht="15.75" customHeight="1" x14ac:dyDescent="0.2">
      <c r="A74" s="158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ht="15.75" customHeight="1" x14ac:dyDescent="0.2">
      <c r="A75" s="158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ht="15.75" customHeight="1" x14ac:dyDescent="0.2">
      <c r="A76" s="158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ht="15.75" customHeight="1" x14ac:dyDescent="0.2">
      <c r="A77" s="158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ht="15.75" customHeight="1" x14ac:dyDescent="0.2">
      <c r="A78" s="158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ht="15.75" customHeight="1" x14ac:dyDescent="0.2"/>
    <row r="80" spans="1:2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B34:B45"/>
    <mergeCell ref="B46:B57"/>
    <mergeCell ref="B58:B69"/>
    <mergeCell ref="B9:B21"/>
    <mergeCell ref="J15:J16"/>
    <mergeCell ref="K15:K16"/>
    <mergeCell ref="L15:L16"/>
    <mergeCell ref="B22:B33"/>
  </mergeCells>
  <pageMargins left="0.7" right="0.7" top="0.75" bottom="0.75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Inversión y Financiación</vt:lpstr>
      <vt:lpstr>Previsión de Tesorería</vt:lpstr>
      <vt:lpstr>Acumulado Tesorería 2 años</vt:lpstr>
      <vt:lpstr>Cuenta de Resultados</vt:lpstr>
      <vt:lpstr>Resumen Operac. Préstamos</vt:lpstr>
      <vt:lpstr>'Resumen Operac. Préstamos'!Print_Area</vt:lpstr>
      <vt:lpstr>'Resumen Operac. Préstamos'!Print_Titles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José Soriano Vanaclocha</cp:lastModifiedBy>
  <dcterms:modified xsi:type="dcterms:W3CDTF">2022-05-18T11:23:39Z</dcterms:modified>
</cp:coreProperties>
</file>